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800" tabRatio="615" activeTab="0"/>
  </bookViews>
  <sheets>
    <sheet name="проект 2018" sheetId="1" r:id="rId1"/>
  </sheets>
  <definedNames>
    <definedName name="_Regression_Int" localSheetId="0" hidden="1">1</definedName>
    <definedName name="_xlnm.Print_Titles" localSheetId="0">'проект 2018'!$9:$11</definedName>
    <definedName name="Названия_для_печати_ИМ" localSheetId="0">'проект 2018'!#REF!</definedName>
    <definedName name="_xlnm.Print_Area" localSheetId="0">'проект 2018'!$A$2:$F$120</definedName>
    <definedName name="Область_печати_ИМ" localSheetId="0">'проект 2018'!#REF!</definedName>
    <definedName name="ОЪIАТТЬ_ПAUАТE" localSheetId="0">'проект 2018'!#REF!</definedName>
    <definedName name="ОЪIАТТЬ_ПAUАТE">#REF!</definedName>
  </definedNames>
  <calcPr fullCalcOnLoad="1"/>
</workbook>
</file>

<file path=xl/sharedStrings.xml><?xml version="1.0" encoding="utf-8"?>
<sst xmlns="http://schemas.openxmlformats.org/spreadsheetml/2006/main" count="120" uniqueCount="120">
  <si>
    <t>Податкові надходження</t>
  </si>
  <si>
    <t>Спеціальний фонд</t>
  </si>
  <si>
    <t>Загальний фонд</t>
  </si>
  <si>
    <t>Разом</t>
  </si>
  <si>
    <t>Власні надходження бюджетних установ</t>
  </si>
  <si>
    <t>Код</t>
  </si>
  <si>
    <t>Найменування доходів згідно із бюджетною класифікацією</t>
  </si>
  <si>
    <t>у т.ч. бюджет розвитку</t>
  </si>
  <si>
    <t>Плата за ліцензії на право роздрібної торгівлі алкогольними напоями та тютюновими виробами</t>
  </si>
  <si>
    <t>Інші неподаткові надходження</t>
  </si>
  <si>
    <t xml:space="preserve">Дотації </t>
  </si>
  <si>
    <t>Субвенції</t>
  </si>
  <si>
    <t>Офіційні трансферти</t>
  </si>
  <si>
    <t>Податки на доходи, податки на прибуток, податки на збільшення ринкової вартості</t>
  </si>
  <si>
    <t>Доходи від операцій з капіталом</t>
  </si>
  <si>
    <t>Надходження від продажу основного капіталу</t>
  </si>
  <si>
    <t>Від органів державного управління</t>
  </si>
  <si>
    <t>Плата за оренду майна бюджетних установ </t>
  </si>
  <si>
    <t>Інші джерела власних надходжень бюджетних установ </t>
  </si>
  <si>
    <r>
      <t>Інші надходження</t>
    </r>
    <r>
      <rPr>
        <sz val="12"/>
        <rFont val="Times New Roman"/>
        <family val="1"/>
      </rPr>
      <t> </t>
    </r>
  </si>
  <si>
    <t>Інші надходження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</si>
  <si>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</si>
  <si>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ліцензії на право оптової торгівлі алкогольними напоями та тютюновими виробами</t>
  </si>
  <si>
    <t>Податок на прибуток підприємств та фінансових установ комунальної власності</t>
  </si>
  <si>
    <t>Плата за ліцензії та сертифікати, що сплачується ліцензіатами за місцем здійснення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</si>
  <si>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</si>
  <si>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</si>
  <si>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</si>
  <si>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</si>
  <si>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</si>
  <si>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</si>
  <si>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</si>
  <si>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 від відчуження майна, що належить Автономній Республіці Крим та майна, що перебуває в комунальній власності</t>
  </si>
  <si>
    <t>Адміністративні збори та платежі, доходи від некомерційної господарської діяльності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</si>
  <si>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</si>
  <si>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</si>
  <si>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</si>
  <si>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</si>
  <si>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</si>
  <si>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</si>
  <si>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т.ч.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</si>
  <si>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 xml:space="preserve">Податок на прибуток підприємств, створених за участю іноземних інвесторів  </t>
  </si>
  <si>
    <t xml:space="preserve">Податок на прибуток іноземних юридичних осіб 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</si>
  <si>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</si>
  <si>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 xml:space="preserve">Податок на прибуток страхових організацій, включаючи філіали аналогічних організацій, розташованих на території України  </t>
  </si>
  <si>
    <t xml:space="preserve">Податок на прибуток організацій і підприємств споживчої кооперації, кооперативів та громадських об'єднань  </t>
  </si>
  <si>
    <t xml:space="preserve">Податок на прибуток приватних підприємств </t>
  </si>
  <si>
    <t xml:space="preserve">Рентна плата  та плата за використання інших природних ресурсів </t>
  </si>
  <si>
    <t>Базова дотація</t>
  </si>
  <si>
    <t>Податок на прибуток підприємств ( крім підприємств державної власності)</t>
  </si>
  <si>
    <t>Субвенція з обласного  бюджету на пільги на медичне обслуговування громадян, які постраждали внаслідок Чорнобильської катастрофи</t>
  </si>
  <si>
    <t>Субвенція з обласного  бюджету на додаткові виплати ветеранам ОУН-УПА</t>
  </si>
  <si>
    <t>Додаток №1</t>
  </si>
  <si>
    <t>Всього</t>
  </si>
  <si>
    <t>Рентна плата за користування надрами для видобування нафти</t>
  </si>
  <si>
    <t xml:space="preserve">Рентна плата за користування надрами для видобування природного газу </t>
  </si>
  <si>
    <t>Субвенція з обласного  бюджету  на поховання померлих (загиблих) учасників бойових дій та осіб з інвалідністю внаслідок війни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</si>
  <si>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</si>
  <si>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</si>
  <si>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</si>
  <si>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</si>
  <si>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</si>
  <si>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Податок та збір на доходи фізичних осіб</t>
  </si>
  <si>
    <t>Усього доходів (без урахування міжбюджетних трансфертів)</t>
  </si>
  <si>
    <t xml:space="preserve">Разом доходів 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</si>
  <si>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педагогічним працівникам інклюзивно-ресурсних центрів)</t>
  </si>
  <si>
    <t>Субвенція з обласного  бюджету на додаткову виплату бійцям-добровольцям, які брали участь у захисті територіальної цілісності та державного суверенітету на Сході України, з розрахунку 500 грн. в місяць на одну особу</t>
  </si>
  <si>
    <t>(код бюджету)</t>
  </si>
  <si>
    <t>(грн.)</t>
  </si>
  <si>
    <t>до  рішення селищної ради</t>
  </si>
  <si>
    <t xml:space="preserve">Доходи селищного бюджету на 2021 рік </t>
  </si>
  <si>
    <t>Рентна плата за спеціальне використання лісових ресурсів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</si>
  <si>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</si>
  <si>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</si>
  <si>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Акцизний податок з вироблених в Україні підакцизних товарів (продукції) (пальне)</t>
  </si>
  <si>
    <t>Акцизний податок з ввезених на митну територію України підакцизних товарів (продукції) (пальне)</t>
  </si>
  <si>
    <t>Місцеві податки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</si>
  <si>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</si>
  <si>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</si>
  <si>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</si>
  <si>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</si>
  <si>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</si>
  <si>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</si>
  <si>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</si>
  <si>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</si>
  <si>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</si>
  <si>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</si>
  <si>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</si>
  <si>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</si>
  <si>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</si>
  <si>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</si>
  <si>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</si>
  <si>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</si>
  <si>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</si>
  <si>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</si>
  <si>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</si>
  <si>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</si>
  <si>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</si>
  <si>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інклюзивних групах закладів дошкільної освіти та інклюзивних класах закладів загальної середньої освіти (видатки споживання))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</si>
  <si>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інклюзивних групах закладів дошкільної освіти та інклюзивних класах закладів загальної середньої освіти (видатки розвитку))</t>
  </si>
  <si>
    <t>Інші субвенції з місцевого бюджету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</si>
  <si>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</si>
  <si>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</si>
  <si>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</si>
  <si>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Рентна плата за користування надрами для  видобування корисних копалин загальнодержавного значення</t>
  </si>
  <si>
    <t>Плата за надання інших адміністративних послуг</t>
  </si>
  <si>
    <t>Орендна плата за водні об'єкти (їх частини), що надаються в користування на умовах оренди місцевими радами, яка зараховується відповідно до бюджетів місцевого самоврядування</t>
  </si>
  <si>
    <t>Субвенція з обласного  бюджету на виконання Програми розвитку  місцевого самоврядування в Івано-Франківській області на 2021 рік "Розвиток туристичного потенціалу с.Сваричів"</t>
  </si>
  <si>
    <t>Субвенція з Спаської сільської ТГ на відшкодування коштів за навчання дітей для Рожнятівської ДЮСШ</t>
  </si>
  <si>
    <t>Субвенція з Спаської сільської ТГ на відшкодування коштів за навчання дітей для Рожнятівської ДШМ</t>
  </si>
  <si>
    <t>Субвенція з Спаської сільської ТГ на відшкодування комунальних послуг для КНП "Центр первинної медичної допомоги"</t>
  </si>
  <si>
    <t>Субвенція з Спаської сільської ТГ на відшкодування коштів інклюзивно-ресурсного центрк за висновки ІРЦ</t>
  </si>
  <si>
    <t>09558000000</t>
  </si>
  <si>
    <t xml:space="preserve">від 24.12.2020.  №36-2/2020 </t>
  </si>
  <si>
    <t>Субвенція з Дубівської сільської ради ТГ на відшкодування комунальних послуг для КНП "Центр первинної медичної допомоги"</t>
  </si>
  <si>
    <t>Субвенція з Дубівської сільської ради ТГ на відшкодування коштів за навчання дітей для Рожнятівської ДШМ</t>
  </si>
  <si>
    <t>Субвенція з Дубівської сільської ради ТГ на відшкодування коштів інклюзивно-ресурсного центрк за висновки ІРЦ</t>
  </si>
  <si>
    <t>Секретар селищної ради                                                                               Тетяна Михайлишин</t>
  </si>
  <si>
    <t>Субвенція з Перегінської селищної ради ТГ на відшкодування комунальних послуг для КНП "Центр первинної медичної допомоги"</t>
  </si>
  <si>
    <t>Субвенція з бюджету Долинської міської ради ТГ для оплати за надані освітні послуги Рожнятівською школою мистецтв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</si>
</sst>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General_)"/>
    <numFmt numFmtId="205" formatCode="0_)"/>
    <numFmt numFmtId="206" formatCode="0.0"/>
    <numFmt numFmtId="207" formatCode="#,##0;[Red]#,##0"/>
    <numFmt numFmtId="208" formatCode="#,##0.0;[Red]#,##0.0"/>
    <numFmt numFmtId="209" formatCode="#,##0.0_р_."/>
    <numFmt numFmtId="210" formatCode="#,##0_р_."/>
    <numFmt numFmtId="211" formatCode="&quot;Так&quot;;&quot;Так&quot;;&quot;Ні&quot;"/>
    <numFmt numFmtId="212" formatCode="&quot;Істина&quot;;&quot;Істина&quot;;&quot;Хибність&quot;"/>
    <numFmt numFmtId="213" formatCode="&quot;Увімк&quot;;&quot;Увімк&quot;;&quot;Вимк&quot;"/>
    <numFmt numFmtId="214" formatCode="#,##0.0"/>
    <numFmt numFmtId="215" formatCode="_-* #,##0.000\ _р_._-;\-* #,##0.000\ _р_._-;_-* &quot;-&quot;??\ _р_._-;_-@_-"/>
    <numFmt numFmtId="216" formatCode="#,##0.000"/>
    <numFmt numFmtId="217" formatCode="_-* #,##0.000_р_._-;\-* #,##0.000_р_._-;_-* &quot;-&quot;???_р_._-;_-@_-"/>
    <numFmt numFmtId="218" formatCode="_-* #,##0.0\ _р_._-;\-* #,##0.0\ _р_._-;_-* &quot;-&quot;??\ _р_._-;_-@_-"/>
    <numFmt numFmtId="219" formatCode="_-* #,##0\ _р_._-;\-* #,##0\ _р_._-;_-* &quot;-&quot;??\ _р_._-;_-@_-"/>
    <numFmt numFmtId="220" formatCode="_-* #,##0.000\ _г_р_н_._-;\-* #,##0.000\ _г_р_н_._-;_-* &quot;-&quot;???\ _г_р_н_._-;_-@_-"/>
  </numFmts>
  <fonts count="47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"/>
      <color indexed="16"/>
      <name val="Courier"/>
      <family val="0"/>
    </font>
    <font>
      <b/>
      <sz val="1"/>
      <color indexed="16"/>
      <name val="Courie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Courier"/>
      <family val="0"/>
    </font>
    <font>
      <b/>
      <sz val="10"/>
      <name val="Times New Roman"/>
      <family val="1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i/>
      <sz val="14"/>
      <name val="Times New Roman"/>
      <family val="1"/>
    </font>
    <font>
      <sz val="12"/>
      <name val="Times New Roman CYR"/>
      <family val="0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name val="Courier"/>
      <family val="0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Courier"/>
      <family val="1"/>
    </font>
    <font>
      <u val="single"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2" applyNumberFormat="0" applyAlignment="0" applyProtection="0"/>
    <xf numFmtId="9" fontId="4" fillId="0" borderId="0" applyFont="0" applyFill="0" applyBorder="0" applyAlignment="0" applyProtection="0"/>
    <xf numFmtId="0" fontId="46" fillId="4" borderId="0" applyNumberFormat="0" applyBorder="0" applyAlignment="0" applyProtection="0"/>
    <xf numFmtId="0" fontId="17" fillId="0" borderId="0" applyNumberFormat="0" applyFill="0" applyBorder="0" applyAlignment="0" applyProtection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44" fillId="0" borderId="6" applyNumberFormat="0" applyFill="0" applyAlignment="0" applyProtection="0"/>
    <xf numFmtId="0" fontId="39" fillId="20" borderId="7" applyNumberFormat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4" fillId="22" borderId="2" applyNumberFormat="0" applyAlignment="0" applyProtection="0"/>
    <xf numFmtId="0" fontId="20" fillId="0" borderId="0">
      <alignment/>
      <protection/>
    </xf>
    <xf numFmtId="0" fontId="18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42" fillId="3" borderId="0" applyNumberFormat="0" applyBorder="0" applyAlignment="0" applyProtection="0"/>
    <xf numFmtId="0" fontId="0" fillId="23" borderId="9" applyNumberFormat="0" applyFont="0" applyAlignment="0" applyProtection="0"/>
    <xf numFmtId="0" fontId="33" fillId="22" borderId="10" applyNumberFormat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5" fillId="0" borderId="0">
      <alignment/>
      <protection locked="0"/>
    </xf>
  </cellStyleXfs>
  <cellXfs count="96">
    <xf numFmtId="204" fontId="0" fillId="0" borderId="0" xfId="0" applyNumberFormat="1" applyAlignment="1">
      <alignment/>
    </xf>
    <xf numFmtId="204" fontId="8" fillId="0" borderId="11" xfId="0" applyNumberFormat="1" applyFont="1" applyFill="1" applyBorder="1" applyAlignment="1">
      <alignment horizontal="center" vertical="center" wrapText="1"/>
    </xf>
    <xf numFmtId="204" fontId="13" fillId="0" borderId="0" xfId="0" applyNumberFormat="1" applyFont="1" applyAlignment="1">
      <alignment vertical="center"/>
    </xf>
    <xf numFmtId="209" fontId="13" fillId="0" borderId="11" xfId="0" applyNumberFormat="1" applyFont="1" applyFill="1" applyBorder="1" applyAlignment="1">
      <alignment horizontal="center" vertical="center" wrapText="1"/>
    </xf>
    <xf numFmtId="204" fontId="13" fillId="0" borderId="0" xfId="0" applyNumberFormat="1" applyFont="1" applyAlignment="1">
      <alignment vertical="center" wrapText="1"/>
    </xf>
    <xf numFmtId="204" fontId="11" fillId="0" borderId="11" xfId="0" applyNumberFormat="1" applyFont="1" applyFill="1" applyBorder="1" applyAlignment="1">
      <alignment horizontal="center" vertical="center" wrapText="1"/>
    </xf>
    <xf numFmtId="204" fontId="14" fillId="0" borderId="0" xfId="0" applyNumberFormat="1" applyFont="1" applyFill="1" applyBorder="1" applyAlignment="1">
      <alignment vertical="center" wrapText="1"/>
    </xf>
    <xf numFmtId="204" fontId="14" fillId="0" borderId="0" xfId="0" applyNumberFormat="1" applyFont="1" applyBorder="1" applyAlignment="1">
      <alignment vertical="center"/>
    </xf>
    <xf numFmtId="204" fontId="14" fillId="0" borderId="0" xfId="0" applyNumberFormat="1" applyFont="1" applyAlignment="1">
      <alignment vertical="center"/>
    </xf>
    <xf numFmtId="204" fontId="10" fillId="0" borderId="0" xfId="0" applyNumberFormat="1" applyFont="1" applyAlignment="1">
      <alignment vertical="center"/>
    </xf>
    <xf numFmtId="204" fontId="7" fillId="0" borderId="0" xfId="0" applyNumberFormat="1" applyFont="1" applyAlignment="1">
      <alignment vertical="center"/>
    </xf>
    <xf numFmtId="204" fontId="9" fillId="0" borderId="12" xfId="0" applyNumberFormat="1" applyFont="1" applyFill="1" applyBorder="1" applyAlignment="1">
      <alignment vertical="center" wrapText="1"/>
    </xf>
    <xf numFmtId="209" fontId="9" fillId="0" borderId="12" xfId="0" applyNumberFormat="1" applyFont="1" applyFill="1" applyBorder="1" applyAlignment="1">
      <alignment horizontal="right" vertical="center"/>
    </xf>
    <xf numFmtId="204" fontId="16" fillId="0" borderId="11" xfId="0" applyNumberFormat="1" applyFont="1" applyFill="1" applyBorder="1" applyAlignment="1">
      <alignment horizontal="center" vertical="center" wrapText="1"/>
    </xf>
    <xf numFmtId="210" fontId="16" fillId="0" borderId="11" xfId="0" applyNumberFormat="1" applyFont="1" applyFill="1" applyBorder="1" applyAlignment="1">
      <alignment horizontal="center" vertical="center" wrapText="1"/>
    </xf>
    <xf numFmtId="204" fontId="11" fillId="0" borderId="0" xfId="0" applyNumberFormat="1" applyFont="1" applyAlignment="1">
      <alignment vertical="center"/>
    </xf>
    <xf numFmtId="204" fontId="12" fillId="0" borderId="0" xfId="0" applyNumberFormat="1" applyFont="1" applyAlignment="1">
      <alignment vertical="center"/>
    </xf>
    <xf numFmtId="204" fontId="10" fillId="0" borderId="11" xfId="0" applyNumberFormat="1" applyFont="1" applyBorder="1" applyAlignment="1">
      <alignment vertical="center"/>
    </xf>
    <xf numFmtId="204" fontId="10" fillId="0" borderId="11" xfId="0" applyNumberFormat="1" applyFont="1" applyBorder="1" applyAlignment="1">
      <alignment vertical="center" wrapText="1"/>
    </xf>
    <xf numFmtId="204" fontId="11" fillId="0" borderId="0" xfId="0" applyNumberFormat="1" applyFont="1" applyAlignment="1">
      <alignment vertical="center" wrapText="1"/>
    </xf>
    <xf numFmtId="204" fontId="11" fillId="0" borderId="11" xfId="0" applyNumberFormat="1" applyFont="1" applyBorder="1" applyAlignment="1">
      <alignment vertical="center"/>
    </xf>
    <xf numFmtId="204" fontId="10" fillId="0" borderId="12" xfId="0" applyNumberFormat="1" applyFont="1" applyBorder="1" applyAlignment="1">
      <alignment vertical="center"/>
    </xf>
    <xf numFmtId="204" fontId="10" fillId="0" borderId="0" xfId="0" applyNumberFormat="1" applyFont="1" applyBorder="1" applyAlignment="1">
      <alignment vertical="center"/>
    </xf>
    <xf numFmtId="204" fontId="11" fillId="0" borderId="0" xfId="0" applyNumberFormat="1" applyFont="1" applyBorder="1" applyAlignment="1">
      <alignment vertical="center"/>
    </xf>
    <xf numFmtId="206" fontId="14" fillId="0" borderId="0" xfId="0" applyNumberFormat="1" applyFont="1" applyFill="1" applyBorder="1" applyAlignment="1">
      <alignment horizontal="left" vertical="center"/>
    </xf>
    <xf numFmtId="206" fontId="7" fillId="0" borderId="0" xfId="0" applyNumberFormat="1" applyFont="1" applyFill="1" applyBorder="1" applyAlignment="1">
      <alignment horizontal="left" vertical="center"/>
    </xf>
    <xf numFmtId="204" fontId="10" fillId="0" borderId="0" xfId="0" applyNumberFormat="1" applyFont="1" applyFill="1" applyBorder="1" applyAlignment="1">
      <alignment vertical="center" wrapText="1"/>
    </xf>
    <xf numFmtId="209" fontId="10" fillId="0" borderId="0" xfId="0" applyNumberFormat="1" applyFont="1" applyFill="1" applyBorder="1" applyAlignment="1">
      <alignment horizontal="right" vertical="center"/>
    </xf>
    <xf numFmtId="204" fontId="10" fillId="0" borderId="0" xfId="0" applyNumberFormat="1" applyFont="1" applyFill="1" applyAlignment="1">
      <alignment vertical="center" wrapText="1"/>
    </xf>
    <xf numFmtId="204" fontId="10" fillId="0" borderId="13" xfId="0" applyNumberFormat="1" applyFont="1" applyFill="1" applyBorder="1" applyAlignment="1">
      <alignment vertical="center" wrapText="1"/>
    </xf>
    <xf numFmtId="204" fontId="10" fillId="0" borderId="14" xfId="0" applyNumberFormat="1" applyFont="1" applyFill="1" applyBorder="1" applyAlignment="1">
      <alignment vertical="center" wrapText="1"/>
    </xf>
    <xf numFmtId="209" fontId="10" fillId="0" borderId="14" xfId="0" applyNumberFormat="1" applyFont="1" applyFill="1" applyBorder="1" applyAlignment="1">
      <alignment horizontal="right" vertical="center"/>
    </xf>
    <xf numFmtId="204" fontId="10" fillId="0" borderId="12" xfId="0" applyNumberFormat="1" applyFont="1" applyFill="1" applyBorder="1" applyAlignment="1">
      <alignment vertical="center" wrapText="1"/>
    </xf>
    <xf numFmtId="204" fontId="11" fillId="0" borderId="11" xfId="0" applyNumberFormat="1" applyFont="1" applyFill="1" applyBorder="1" applyAlignment="1">
      <alignment horizontal="left" vertical="center" wrapText="1"/>
    </xf>
    <xf numFmtId="204" fontId="10" fillId="0" borderId="11" xfId="0" applyNumberFormat="1" applyFont="1" applyFill="1" applyBorder="1" applyAlignment="1">
      <alignment horizontal="left" vertical="center" wrapText="1"/>
    </xf>
    <xf numFmtId="204" fontId="12" fillId="0" borderId="11" xfId="0" applyNumberFormat="1" applyFont="1" applyFill="1" applyBorder="1" applyAlignment="1">
      <alignment horizontal="left" vertical="center" wrapText="1"/>
    </xf>
    <xf numFmtId="204" fontId="10" fillId="0" borderId="0" xfId="0" applyNumberFormat="1" applyFont="1" applyFill="1" applyBorder="1" applyAlignment="1">
      <alignment horizontal="left" vertical="center" wrapText="1"/>
    </xf>
    <xf numFmtId="204" fontId="11" fillId="0" borderId="11" xfId="0" applyNumberFormat="1" applyFont="1" applyBorder="1" applyAlignment="1">
      <alignment vertical="center" wrapText="1"/>
    </xf>
    <xf numFmtId="204" fontId="12" fillId="0" borderId="11" xfId="0" applyNumberFormat="1" applyFont="1" applyBorder="1" applyAlignment="1">
      <alignment vertical="center" wrapText="1"/>
    </xf>
    <xf numFmtId="204" fontId="12" fillId="0" borderId="11" xfId="0" applyNumberFormat="1" applyFont="1" applyBorder="1" applyAlignment="1">
      <alignment vertical="center"/>
    </xf>
    <xf numFmtId="206" fontId="11" fillId="0" borderId="0" xfId="0" applyNumberFormat="1" applyFont="1" applyAlignment="1">
      <alignment vertical="center"/>
    </xf>
    <xf numFmtId="204" fontId="8" fillId="0" borderId="0" xfId="0" applyNumberFormat="1" applyFont="1" applyFill="1" applyBorder="1" applyAlignment="1">
      <alignment vertical="center" wrapText="1"/>
    </xf>
    <xf numFmtId="204" fontId="8" fillId="0" borderId="0" xfId="0" applyNumberFormat="1" applyFont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204" fontId="10" fillId="0" borderId="0" xfId="0" applyNumberFormat="1" applyFont="1" applyFill="1" applyBorder="1" applyAlignment="1">
      <alignment horizontal="left" vertical="center"/>
    </xf>
    <xf numFmtId="204" fontId="11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204" fontId="10" fillId="0" borderId="11" xfId="0" applyNumberFormat="1" applyFont="1" applyFill="1" applyBorder="1" applyAlignment="1">
      <alignment horizontal="left" vertical="center"/>
    </xf>
    <xf numFmtId="204" fontId="12" fillId="0" borderId="11" xfId="0" applyNumberFormat="1" applyFont="1" applyFill="1" applyBorder="1" applyAlignment="1">
      <alignment horizontal="left" vertical="center"/>
    </xf>
    <xf numFmtId="204" fontId="10" fillId="0" borderId="13" xfId="0" applyNumberFormat="1" applyFont="1" applyFill="1" applyBorder="1" applyAlignment="1">
      <alignment horizontal="left" vertical="center"/>
    </xf>
    <xf numFmtId="204" fontId="10" fillId="0" borderId="0" xfId="0" applyNumberFormat="1" applyFont="1" applyFill="1" applyAlignment="1">
      <alignment vertical="center"/>
    </xf>
    <xf numFmtId="204" fontId="10" fillId="0" borderId="11" xfId="0" applyNumberFormat="1" applyFont="1" applyFill="1" applyBorder="1" applyAlignment="1">
      <alignment vertical="center" wrapText="1"/>
    </xf>
    <xf numFmtId="204" fontId="12" fillId="0" borderId="0" xfId="0" applyNumberFormat="1" applyFont="1" applyFill="1" applyAlignment="1">
      <alignment vertical="center"/>
    </xf>
    <xf numFmtId="204" fontId="22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209" fontId="8" fillId="0" borderId="0" xfId="0" applyNumberFormat="1" applyFont="1" applyFill="1" applyBorder="1" applyAlignment="1">
      <alignment horizontal="center" vertical="center"/>
    </xf>
    <xf numFmtId="204" fontId="25" fillId="0" borderId="12" xfId="0" applyNumberFormat="1" applyFont="1" applyBorder="1" applyAlignment="1">
      <alignment vertical="center"/>
    </xf>
    <xf numFmtId="204" fontId="26" fillId="0" borderId="0" xfId="0" applyNumberFormat="1" applyFont="1" applyAlignment="1">
      <alignment vertical="center"/>
    </xf>
    <xf numFmtId="204" fontId="14" fillId="0" borderId="0" xfId="0" applyNumberFormat="1" applyFont="1" applyFill="1" applyBorder="1" applyAlignment="1">
      <alignment horizontal="left" vertical="center"/>
    </xf>
    <xf numFmtId="204" fontId="0" fillId="0" borderId="0" xfId="0" applyNumberFormat="1" applyAlignment="1">
      <alignment horizontal="left" vertical="center"/>
    </xf>
    <xf numFmtId="204" fontId="0" fillId="0" borderId="0" xfId="0" applyNumberFormat="1" applyAlignment="1">
      <alignment vertical="center"/>
    </xf>
    <xf numFmtId="204" fontId="9" fillId="0" borderId="0" xfId="0" applyNumberFormat="1" applyFont="1" applyFill="1" applyBorder="1" applyAlignment="1">
      <alignment horizontal="left" vertical="center"/>
    </xf>
    <xf numFmtId="204" fontId="23" fillId="0" borderId="0" xfId="0" applyNumberFormat="1" applyFont="1" applyAlignment="1">
      <alignment vertical="center"/>
    </xf>
    <xf numFmtId="204" fontId="27" fillId="0" borderId="0" xfId="0" applyNumberFormat="1" applyFont="1" applyAlignment="1">
      <alignment horizontal="left" vertical="center"/>
    </xf>
    <xf numFmtId="219" fontId="19" fillId="0" borderId="11" xfId="0" applyNumberFormat="1" applyFont="1" applyFill="1" applyBorder="1" applyAlignment="1">
      <alignment horizontal="right" vertical="center" wrapText="1"/>
    </xf>
    <xf numFmtId="219" fontId="9" fillId="0" borderId="11" xfId="0" applyNumberFormat="1" applyFont="1" applyFill="1" applyBorder="1" applyAlignment="1">
      <alignment horizontal="right" vertical="center" wrapText="1"/>
    </xf>
    <xf numFmtId="219" fontId="9" fillId="0" borderId="11" xfId="0" applyNumberFormat="1" applyFont="1" applyFill="1" applyBorder="1" applyAlignment="1">
      <alignment horizontal="right" vertical="center"/>
    </xf>
    <xf numFmtId="219" fontId="8" fillId="0" borderId="11" xfId="0" applyNumberFormat="1" applyFont="1" applyFill="1" applyBorder="1" applyAlignment="1">
      <alignment horizontal="right" vertical="center" wrapText="1"/>
    </xf>
    <xf numFmtId="219" fontId="8" fillId="0" borderId="11" xfId="0" applyNumberFormat="1" applyFont="1" applyFill="1" applyBorder="1" applyAlignment="1">
      <alignment horizontal="right" vertical="center"/>
    </xf>
    <xf numFmtId="219" fontId="21" fillId="0" borderId="11" xfId="0" applyNumberFormat="1" applyFont="1" applyFill="1" applyBorder="1" applyAlignment="1">
      <alignment horizontal="right" vertical="center" wrapText="1"/>
    </xf>
    <xf numFmtId="204" fontId="7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 applyProtection="1">
      <alignment horizontal="left" wrapText="1"/>
      <protection/>
    </xf>
    <xf numFmtId="0" fontId="10" fillId="0" borderId="0" xfId="55" applyFont="1" applyBorder="1" applyAlignment="1">
      <alignment horizontal="left"/>
      <protection/>
    </xf>
    <xf numFmtId="204" fontId="10" fillId="0" borderId="12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wrapText="1"/>
    </xf>
    <xf numFmtId="219" fontId="29" fillId="0" borderId="11" xfId="69" applyNumberFormat="1" applyFont="1" applyFill="1" applyBorder="1" applyAlignment="1">
      <alignment horizontal="right" vertical="center" wrapText="1"/>
    </xf>
    <xf numFmtId="219" fontId="8" fillId="0" borderId="11" xfId="69" applyNumberFormat="1" applyFont="1" applyFill="1" applyBorder="1" applyAlignment="1">
      <alignment horizontal="right" vertical="center" wrapText="1"/>
    </xf>
    <xf numFmtId="219" fontId="9" fillId="0" borderId="11" xfId="69" applyNumberFormat="1" applyFont="1" applyFill="1" applyBorder="1" applyAlignment="1">
      <alignment horizontal="right" vertical="center" wrapText="1"/>
    </xf>
    <xf numFmtId="219" fontId="9" fillId="0" borderId="11" xfId="69" applyNumberFormat="1" applyFont="1" applyFill="1" applyBorder="1" applyAlignment="1">
      <alignment horizontal="right" vertical="center"/>
    </xf>
    <xf numFmtId="219" fontId="24" fillId="0" borderId="11" xfId="69" applyNumberFormat="1" applyFont="1" applyFill="1" applyBorder="1" applyAlignment="1">
      <alignment horizontal="right" vertical="center" wrapText="1"/>
    </xf>
    <xf numFmtId="219" fontId="19" fillId="0" borderId="11" xfId="69" applyNumberFormat="1" applyFont="1" applyFill="1" applyBorder="1" applyAlignment="1">
      <alignment horizontal="right" vertical="center" wrapText="1"/>
    </xf>
    <xf numFmtId="219" fontId="9" fillId="0" borderId="11" xfId="0" applyNumberFormat="1" applyFont="1" applyFill="1" applyBorder="1" applyAlignment="1">
      <alignment horizontal="center" vertical="center" wrapText="1"/>
    </xf>
    <xf numFmtId="219" fontId="8" fillId="0" borderId="11" xfId="0" applyNumberFormat="1" applyFont="1" applyFill="1" applyBorder="1" applyAlignment="1">
      <alignment horizontal="center" vertical="center" wrapText="1"/>
    </xf>
    <xf numFmtId="204" fontId="7" fillId="0" borderId="0" xfId="0" applyNumberFormat="1" applyFont="1" applyFill="1" applyBorder="1" applyAlignment="1">
      <alignment horizontal="center" vertical="center"/>
    </xf>
    <xf numFmtId="204" fontId="14" fillId="0" borderId="0" xfId="0" applyNumberFormat="1" applyFont="1" applyFill="1" applyBorder="1" applyAlignment="1">
      <alignment horizontal="left" vertical="center"/>
    </xf>
    <xf numFmtId="204" fontId="0" fillId="0" borderId="0" xfId="0" applyNumberFormat="1" applyAlignment="1">
      <alignment horizontal="left" vertical="center"/>
    </xf>
    <xf numFmtId="0" fontId="8" fillId="0" borderId="0" xfId="61" applyFont="1" applyAlignment="1">
      <alignment horizontal="left" vertical="center" wrapText="1"/>
      <protection/>
    </xf>
    <xf numFmtId="209" fontId="8" fillId="0" borderId="11" xfId="0" applyNumberFormat="1" applyFont="1" applyFill="1" applyBorder="1" applyAlignment="1">
      <alignment horizontal="center" vertical="center" wrapText="1"/>
    </xf>
    <xf numFmtId="204" fontId="11" fillId="0" borderId="11" xfId="0" applyNumberFormat="1" applyFont="1" applyFill="1" applyBorder="1" applyAlignment="1">
      <alignment horizontal="left" vertical="center" wrapText="1"/>
    </xf>
    <xf numFmtId="204" fontId="8" fillId="0" borderId="11" xfId="0" applyNumberFormat="1" applyFont="1" applyFill="1" applyBorder="1" applyAlignment="1">
      <alignment horizontal="center" vertical="center" wrapText="1"/>
    </xf>
    <xf numFmtId="204" fontId="8" fillId="0" borderId="15" xfId="0" applyNumberFormat="1" applyFont="1" applyFill="1" applyBorder="1" applyAlignment="1">
      <alignment horizontal="center" vertical="center" wrapText="1"/>
    </xf>
    <xf numFmtId="204" fontId="8" fillId="0" borderId="16" xfId="0" applyNumberFormat="1" applyFont="1" applyFill="1" applyBorder="1" applyAlignment="1">
      <alignment horizontal="center" vertical="center" wrapText="1"/>
    </xf>
  </cellXfs>
  <cellStyles count="58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– Акцентування1" xfId="27"/>
    <cellStyle name="40% – Акцентування2" xfId="28"/>
    <cellStyle name="40% – Акцентування3" xfId="29"/>
    <cellStyle name="40% – Акцентування4" xfId="30"/>
    <cellStyle name="40% – Акцентування5" xfId="31"/>
    <cellStyle name="40% – Акцентування6" xfId="32"/>
    <cellStyle name="60% – Акцентування1" xfId="33"/>
    <cellStyle name="60% – Акцентування2" xfId="34"/>
    <cellStyle name="60% – Акцентування3" xfId="35"/>
    <cellStyle name="60% – Акцентування4" xfId="36"/>
    <cellStyle name="60% – Акцентування5" xfId="37"/>
    <cellStyle name="60% – Акцентування6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Percent" xfId="46"/>
    <cellStyle name="Гарний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Звичайний_Аркуш1" xfId="55"/>
    <cellStyle name="Зв'язана клітинка" xfId="56"/>
    <cellStyle name="Контрольна клітинка" xfId="57"/>
    <cellStyle name="Назва" xfId="58"/>
    <cellStyle name="Нейтральний" xfId="59"/>
    <cellStyle name="Обчислення" xfId="60"/>
    <cellStyle name="Обычный_Додатки до сесії останні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Текст попередження" xfId="67"/>
    <cellStyle name="Текст пояснення" xfId="68"/>
    <cellStyle name="Comma" xfId="69"/>
    <cellStyle name="Comma [0]" xfId="70"/>
    <cellStyle name="Џђћ–…ќ’ќ›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8"/>
  <sheetViews>
    <sheetView tabSelected="1" zoomScalePageLayoutView="0" workbookViewId="0" topLeftCell="A8">
      <pane xSplit="2" ySplit="3" topLeftCell="C111" activePane="bottomRight" state="frozen"/>
      <selection pane="topLeft" activeCell="A8" sqref="A8"/>
      <selection pane="topRight" activeCell="C8" sqref="C8"/>
      <selection pane="bottomLeft" activeCell="A11" sqref="A11"/>
      <selection pane="bottomRight" activeCell="B115" sqref="B115"/>
    </sheetView>
  </sheetViews>
  <sheetFormatPr defaultColWidth="9.796875" defaultRowHeight="15"/>
  <cols>
    <col min="1" max="1" width="11.09765625" style="49" customWidth="1"/>
    <col min="2" max="2" width="51.3984375" style="28" customWidth="1"/>
    <col min="3" max="3" width="15.09765625" style="28" customWidth="1"/>
    <col min="4" max="4" width="15.19921875" style="29" customWidth="1"/>
    <col min="5" max="5" width="13.69921875" style="30" customWidth="1"/>
    <col min="6" max="6" width="10.3984375" style="31" customWidth="1"/>
    <col min="7" max="7" width="9.3984375" style="9" customWidth="1"/>
    <col min="8" max="8" width="10.69921875" style="9" customWidth="1"/>
    <col min="9" max="9" width="12" style="9" customWidth="1"/>
    <col min="10" max="10" width="9.796875" style="9" customWidth="1"/>
    <col min="11" max="11" width="11.8984375" style="9" customWidth="1"/>
    <col min="12" max="16384" width="9.796875" style="9" customWidth="1"/>
  </cols>
  <sheetData>
    <row r="1" spans="1:6" ht="15.75" hidden="1">
      <c r="A1" s="44"/>
      <c r="D1" s="26"/>
      <c r="E1" s="9"/>
      <c r="F1" s="27"/>
    </row>
    <row r="2" spans="1:6" s="8" customFormat="1" ht="20.25">
      <c r="A2" s="44"/>
      <c r="B2" s="26"/>
      <c r="C2" s="26"/>
      <c r="D2" s="26"/>
      <c r="E2" s="63"/>
      <c r="F2" s="59"/>
    </row>
    <row r="3" spans="1:6" s="8" customFormat="1" ht="15" customHeight="1">
      <c r="A3" s="44"/>
      <c r="B3" s="26"/>
      <c r="C3" s="26"/>
      <c r="D3" s="88" t="s">
        <v>52</v>
      </c>
      <c r="E3" s="89"/>
      <c r="F3" s="89"/>
    </row>
    <row r="4" spans="1:6" s="8" customFormat="1" ht="20.25">
      <c r="A4" s="44"/>
      <c r="B4" s="26"/>
      <c r="C4" s="26"/>
      <c r="D4" s="58" t="s">
        <v>69</v>
      </c>
      <c r="E4" s="60"/>
      <c r="F4" s="60"/>
    </row>
    <row r="5" spans="1:6" ht="18" customHeight="1">
      <c r="A5" s="44"/>
      <c r="B5" s="26"/>
      <c r="C5" s="26"/>
      <c r="D5" s="61" t="s">
        <v>113</v>
      </c>
      <c r="E5" s="60"/>
      <c r="F5" s="60"/>
    </row>
    <row r="6" spans="1:6" s="10" customFormat="1" ht="20.25">
      <c r="A6" s="87" t="s">
        <v>70</v>
      </c>
      <c r="B6" s="87"/>
      <c r="C6" s="87"/>
      <c r="D6" s="87"/>
      <c r="E6" s="87"/>
      <c r="F6" s="87"/>
    </row>
    <row r="7" spans="1:6" s="10" customFormat="1" ht="20.25">
      <c r="A7" s="71" t="s">
        <v>112</v>
      </c>
      <c r="B7" s="70"/>
      <c r="C7" s="70"/>
      <c r="D7" s="70"/>
      <c r="E7" s="70"/>
      <c r="F7" s="70"/>
    </row>
    <row r="8" spans="1:6" ht="12.75" customHeight="1">
      <c r="A8" s="72" t="s">
        <v>67</v>
      </c>
      <c r="B8" s="32"/>
      <c r="C8" s="32"/>
      <c r="D8" s="11"/>
      <c r="E8" s="73" t="s">
        <v>68</v>
      </c>
      <c r="F8" s="12"/>
    </row>
    <row r="9" spans="1:6" s="2" customFormat="1" ht="18.75" customHeight="1">
      <c r="A9" s="92" t="s">
        <v>5</v>
      </c>
      <c r="B9" s="93" t="s">
        <v>6</v>
      </c>
      <c r="C9" s="91" t="s">
        <v>53</v>
      </c>
      <c r="D9" s="94" t="s">
        <v>2</v>
      </c>
      <c r="E9" s="93" t="s">
        <v>1</v>
      </c>
      <c r="F9" s="93"/>
    </row>
    <row r="10" spans="1:6" s="4" customFormat="1" ht="48" customHeight="1">
      <c r="A10" s="92"/>
      <c r="B10" s="93"/>
      <c r="C10" s="91"/>
      <c r="D10" s="95"/>
      <c r="E10" s="1" t="s">
        <v>3</v>
      </c>
      <c r="F10" s="3" t="s">
        <v>7</v>
      </c>
    </row>
    <row r="11" spans="1:6" s="15" customFormat="1" ht="17.25" customHeight="1">
      <c r="A11" s="33">
        <v>1</v>
      </c>
      <c r="B11" s="5">
        <v>2</v>
      </c>
      <c r="C11" s="13">
        <v>3</v>
      </c>
      <c r="D11" s="13">
        <v>4</v>
      </c>
      <c r="E11" s="14">
        <v>5</v>
      </c>
      <c r="F11" s="14">
        <v>6</v>
      </c>
    </row>
    <row r="12" spans="1:11" s="15" customFormat="1" ht="18.75">
      <c r="A12" s="45">
        <v>10000000</v>
      </c>
      <c r="B12" s="5" t="s">
        <v>0</v>
      </c>
      <c r="C12" s="79">
        <f>SUM(D12:E12)</f>
        <v>58081670</v>
      </c>
      <c r="D12" s="80">
        <f>SUM(D13+D27+D32+D36+D50)</f>
        <v>58081670</v>
      </c>
      <c r="E12" s="80">
        <f>SUM(E13+E27+E32+E36+E50)</f>
        <v>0</v>
      </c>
      <c r="F12" s="80">
        <f>SUM(F13+F27+F32+F36+F50)</f>
        <v>0</v>
      </c>
      <c r="I12" s="40"/>
      <c r="J12" s="40"/>
      <c r="K12" s="40"/>
    </row>
    <row r="13" spans="1:6" s="16" customFormat="1" ht="31.5">
      <c r="A13" s="45">
        <v>11000000</v>
      </c>
      <c r="B13" s="33" t="s">
        <v>13</v>
      </c>
      <c r="C13" s="80">
        <f aca="true" t="shared" si="0" ref="C13:C87">SUM(D13:E13)</f>
        <v>41603100</v>
      </c>
      <c r="D13" s="80">
        <f>SUM(D19+D14)</f>
        <v>41603100</v>
      </c>
      <c r="E13" s="80">
        <f>SUM(E19+E14)</f>
        <v>0</v>
      </c>
      <c r="F13" s="80">
        <f>SUM(F19+F14)</f>
        <v>0</v>
      </c>
    </row>
    <row r="14" spans="1:6" s="50" customFormat="1" ht="24.75" customHeight="1">
      <c r="A14" s="45">
        <v>11010000</v>
      </c>
      <c r="B14" s="33" t="s">
        <v>62</v>
      </c>
      <c r="C14" s="80">
        <f t="shared" si="0"/>
        <v>41602100</v>
      </c>
      <c r="D14" s="80">
        <f>SUM(D15:D18)</f>
        <v>41602100</v>
      </c>
      <c r="E14" s="80"/>
      <c r="F14" s="80"/>
    </row>
    <row r="15" spans="1:6" ht="31.5">
      <c r="A15" s="47">
        <v>11010100</v>
      </c>
      <c r="B15" s="51" t="s">
        <v>34</v>
      </c>
      <c r="C15" s="80">
        <f t="shared" si="0"/>
        <v>38780500</v>
      </c>
      <c r="D15" s="81">
        <v>38780500</v>
      </c>
      <c r="E15" s="81"/>
      <c r="F15" s="82"/>
    </row>
    <row r="16" spans="1:6" ht="63">
      <c r="A16" s="47">
        <v>11010200</v>
      </c>
      <c r="B16" s="18" t="s">
        <v>35</v>
      </c>
      <c r="C16" s="80">
        <f t="shared" si="0"/>
        <v>2492000</v>
      </c>
      <c r="D16" s="81">
        <v>2492000</v>
      </c>
      <c r="E16" s="81"/>
      <c r="F16" s="82"/>
    </row>
    <row r="17" spans="1:6" ht="31.5">
      <c r="A17" s="47">
        <v>11010400</v>
      </c>
      <c r="B17" s="18" t="s">
        <v>36</v>
      </c>
      <c r="C17" s="80">
        <f t="shared" si="0"/>
        <v>79000</v>
      </c>
      <c r="D17" s="81">
        <v>79000</v>
      </c>
      <c r="E17" s="81"/>
      <c r="F17" s="82"/>
    </row>
    <row r="18" spans="1:6" ht="31.5">
      <c r="A18" s="47">
        <v>11010500</v>
      </c>
      <c r="B18" s="18" t="s">
        <v>37</v>
      </c>
      <c r="C18" s="80">
        <f t="shared" si="0"/>
        <v>250600</v>
      </c>
      <c r="D18" s="81">
        <v>250600</v>
      </c>
      <c r="E18" s="81"/>
      <c r="F18" s="82"/>
    </row>
    <row r="19" spans="1:6" s="15" customFormat="1" ht="31.5">
      <c r="A19" s="45">
        <v>11020000</v>
      </c>
      <c r="B19" s="33" t="s">
        <v>49</v>
      </c>
      <c r="C19" s="80">
        <f t="shared" si="0"/>
        <v>1000</v>
      </c>
      <c r="D19" s="67">
        <v>1000</v>
      </c>
      <c r="E19" s="67"/>
      <c r="F19" s="67"/>
    </row>
    <row r="20" spans="1:6" s="15" customFormat="1" ht="31.5">
      <c r="A20" s="47">
        <v>11020200</v>
      </c>
      <c r="B20" s="34" t="s">
        <v>23</v>
      </c>
      <c r="C20" s="80">
        <f t="shared" si="0"/>
        <v>1000</v>
      </c>
      <c r="D20" s="65">
        <v>1000</v>
      </c>
      <c r="E20" s="67"/>
      <c r="F20" s="67"/>
    </row>
    <row r="21" spans="1:9" ht="31.5" hidden="1">
      <c r="A21" s="46">
        <v>11020300</v>
      </c>
      <c r="B21" s="46" t="s">
        <v>41</v>
      </c>
      <c r="C21" s="80">
        <f t="shared" si="0"/>
        <v>0</v>
      </c>
      <c r="D21" s="65"/>
      <c r="E21" s="65"/>
      <c r="F21" s="66"/>
      <c r="G21" s="15"/>
      <c r="I21" s="15"/>
    </row>
    <row r="22" spans="1:9" ht="18.75" hidden="1">
      <c r="A22" s="46">
        <v>11020500</v>
      </c>
      <c r="B22" s="46" t="s">
        <v>42</v>
      </c>
      <c r="C22" s="80">
        <f t="shared" si="0"/>
        <v>0</v>
      </c>
      <c r="D22" s="65"/>
      <c r="E22" s="65"/>
      <c r="F22" s="66"/>
      <c r="G22" s="15"/>
      <c r="I22" s="15"/>
    </row>
    <row r="23" spans="1:9" ht="31.5" hidden="1">
      <c r="A23" s="46">
        <v>11020600</v>
      </c>
      <c r="B23" s="46" t="s">
        <v>43</v>
      </c>
      <c r="C23" s="80">
        <f t="shared" si="0"/>
        <v>0</v>
      </c>
      <c r="D23" s="65"/>
      <c r="E23" s="65"/>
      <c r="F23" s="66"/>
      <c r="G23" s="15"/>
      <c r="I23" s="15"/>
    </row>
    <row r="24" spans="1:9" ht="31.5" hidden="1">
      <c r="A24" s="46">
        <v>11020700</v>
      </c>
      <c r="B24" s="46" t="s">
        <v>44</v>
      </c>
      <c r="C24" s="80">
        <f t="shared" si="0"/>
        <v>0</v>
      </c>
      <c r="D24" s="65"/>
      <c r="E24" s="65"/>
      <c r="F24" s="66"/>
      <c r="G24" s="15"/>
      <c r="I24" s="15"/>
    </row>
    <row r="25" spans="1:9" ht="31.5" hidden="1">
      <c r="A25" s="46">
        <v>11020900</v>
      </c>
      <c r="B25" s="46" t="s">
        <v>45</v>
      </c>
      <c r="C25" s="80">
        <f t="shared" si="0"/>
        <v>0</v>
      </c>
      <c r="D25" s="65"/>
      <c r="E25" s="65"/>
      <c r="F25" s="66"/>
      <c r="G25" s="15"/>
      <c r="I25" s="15"/>
    </row>
    <row r="26" spans="1:9" ht="18.75" hidden="1">
      <c r="A26" s="46">
        <v>11021000</v>
      </c>
      <c r="B26" s="46" t="s">
        <v>46</v>
      </c>
      <c r="C26" s="80">
        <f t="shared" si="0"/>
        <v>0</v>
      </c>
      <c r="D26" s="65"/>
      <c r="E26" s="65"/>
      <c r="F26" s="66"/>
      <c r="G26" s="15"/>
      <c r="I26" s="15"/>
    </row>
    <row r="27" spans="1:6" s="52" customFormat="1" ht="31.5">
      <c r="A27" s="45">
        <v>13000000</v>
      </c>
      <c r="B27" s="33" t="s">
        <v>47</v>
      </c>
      <c r="C27" s="80">
        <f t="shared" si="0"/>
        <v>576970</v>
      </c>
      <c r="D27" s="67">
        <f>SUM(D28:D31)</f>
        <v>576970</v>
      </c>
      <c r="E27" s="67"/>
      <c r="F27" s="67"/>
    </row>
    <row r="28" spans="1:6" s="52" customFormat="1" ht="31.5">
      <c r="A28" s="47">
        <v>13010200</v>
      </c>
      <c r="B28" s="18" t="s">
        <v>71</v>
      </c>
      <c r="C28" s="80">
        <f t="shared" si="0"/>
        <v>480000</v>
      </c>
      <c r="D28" s="65">
        <v>480000</v>
      </c>
      <c r="E28" s="67"/>
      <c r="F28" s="67"/>
    </row>
    <row r="29" spans="1:6" s="52" customFormat="1" ht="31.5">
      <c r="A29" s="47">
        <v>13030100</v>
      </c>
      <c r="B29" s="18" t="s">
        <v>104</v>
      </c>
      <c r="C29" s="80">
        <f t="shared" si="0"/>
        <v>3500</v>
      </c>
      <c r="D29" s="65">
        <v>3500</v>
      </c>
      <c r="E29" s="67"/>
      <c r="F29" s="67"/>
    </row>
    <row r="30" spans="1:6" s="53" customFormat="1" ht="24" customHeight="1">
      <c r="A30" s="47">
        <v>13030700</v>
      </c>
      <c r="B30" s="18" t="s">
        <v>54</v>
      </c>
      <c r="C30" s="80">
        <f t="shared" si="0"/>
        <v>68670</v>
      </c>
      <c r="D30" s="65">
        <v>68670</v>
      </c>
      <c r="E30" s="65"/>
      <c r="F30" s="65"/>
    </row>
    <row r="31" spans="1:6" ht="31.5">
      <c r="A31" s="47">
        <v>13030800</v>
      </c>
      <c r="B31" s="18" t="s">
        <v>55</v>
      </c>
      <c r="C31" s="80">
        <f t="shared" si="0"/>
        <v>24800</v>
      </c>
      <c r="D31" s="65">
        <v>24800</v>
      </c>
      <c r="E31" s="65"/>
      <c r="F31" s="65"/>
    </row>
    <row r="32" spans="1:6" ht="18.75">
      <c r="A32" s="76">
        <v>14000000</v>
      </c>
      <c r="B32" s="75" t="s">
        <v>72</v>
      </c>
      <c r="C32" s="80">
        <f t="shared" si="0"/>
        <v>3556700</v>
      </c>
      <c r="D32" s="67">
        <f>SUM(D33:D35)</f>
        <v>3556700</v>
      </c>
      <c r="E32" s="65"/>
      <c r="F32" s="66"/>
    </row>
    <row r="33" spans="1:6" ht="31.5">
      <c r="A33" s="77">
        <v>14020000</v>
      </c>
      <c r="B33" s="78" t="s">
        <v>74</v>
      </c>
      <c r="C33" s="80">
        <f t="shared" si="0"/>
        <v>462800</v>
      </c>
      <c r="D33" s="65">
        <v>462800</v>
      </c>
      <c r="E33" s="65"/>
      <c r="F33" s="66"/>
    </row>
    <row r="34" spans="1:6" ht="31.5">
      <c r="A34" s="77">
        <v>14030000</v>
      </c>
      <c r="B34" s="78" t="s">
        <v>75</v>
      </c>
      <c r="C34" s="80">
        <f t="shared" si="0"/>
        <v>1619800</v>
      </c>
      <c r="D34" s="65">
        <v>1619800</v>
      </c>
      <c r="E34" s="65"/>
      <c r="F34" s="66"/>
    </row>
    <row r="35" spans="1:6" ht="31.5">
      <c r="A35" s="77">
        <v>14040000</v>
      </c>
      <c r="B35" s="78" t="s">
        <v>73</v>
      </c>
      <c r="C35" s="80">
        <f t="shared" si="0"/>
        <v>1474100</v>
      </c>
      <c r="D35" s="65">
        <v>1474100</v>
      </c>
      <c r="E35" s="67"/>
      <c r="F35" s="67"/>
    </row>
    <row r="36" spans="1:6" ht="18.75">
      <c r="A36" s="76">
        <v>18000000</v>
      </c>
      <c r="B36" s="75" t="s">
        <v>76</v>
      </c>
      <c r="C36" s="80">
        <f t="shared" si="0"/>
        <v>12344900</v>
      </c>
      <c r="D36" s="67">
        <f>SUM(D37:D46)</f>
        <v>12344900</v>
      </c>
      <c r="E36" s="65"/>
      <c r="F36" s="65"/>
    </row>
    <row r="37" spans="1:6" ht="47.25">
      <c r="A37" s="77">
        <v>18010100</v>
      </c>
      <c r="B37" s="78" t="s">
        <v>77</v>
      </c>
      <c r="C37" s="80">
        <f t="shared" si="0"/>
        <v>6700</v>
      </c>
      <c r="D37" s="65">
        <v>6700</v>
      </c>
      <c r="E37" s="65"/>
      <c r="F37" s="66"/>
    </row>
    <row r="38" spans="1:6" ht="47.25">
      <c r="A38" s="77">
        <v>18010200</v>
      </c>
      <c r="B38" s="78" t="s">
        <v>78</v>
      </c>
      <c r="C38" s="80">
        <f t="shared" si="0"/>
        <v>89100</v>
      </c>
      <c r="D38" s="65">
        <v>89100</v>
      </c>
      <c r="E38" s="65"/>
      <c r="F38" s="66"/>
    </row>
    <row r="39" spans="1:6" ht="47.25">
      <c r="A39" s="77">
        <v>18010300</v>
      </c>
      <c r="B39" s="78" t="s">
        <v>79</v>
      </c>
      <c r="C39" s="80">
        <f t="shared" si="0"/>
        <v>430000</v>
      </c>
      <c r="D39" s="65">
        <v>430000</v>
      </c>
      <c r="E39" s="65"/>
      <c r="F39" s="66"/>
    </row>
    <row r="40" spans="1:6" ht="47.25">
      <c r="A40" s="77">
        <v>18010400</v>
      </c>
      <c r="B40" s="78" t="s">
        <v>80</v>
      </c>
      <c r="C40" s="80">
        <f t="shared" si="0"/>
        <v>606500</v>
      </c>
      <c r="D40" s="65">
        <v>606500</v>
      </c>
      <c r="E40" s="65"/>
      <c r="F40" s="66"/>
    </row>
    <row r="41" spans="1:6" ht="18.75">
      <c r="A41" s="77">
        <v>18010500</v>
      </c>
      <c r="B41" s="74" t="s">
        <v>81</v>
      </c>
      <c r="C41" s="80">
        <f t="shared" si="0"/>
        <v>611000</v>
      </c>
      <c r="D41" s="65">
        <v>611000</v>
      </c>
      <c r="E41" s="65"/>
      <c r="F41" s="66"/>
    </row>
    <row r="42" spans="1:6" ht="18.75">
      <c r="A42" s="77">
        <v>18010600</v>
      </c>
      <c r="B42" s="74" t="s">
        <v>82</v>
      </c>
      <c r="C42" s="80">
        <f t="shared" si="0"/>
        <v>3652300</v>
      </c>
      <c r="D42" s="65">
        <v>3652300</v>
      </c>
      <c r="E42" s="65"/>
      <c r="F42" s="66"/>
    </row>
    <row r="43" spans="1:6" ht="18.75">
      <c r="A43" s="77">
        <v>18010700</v>
      </c>
      <c r="B43" s="74" t="s">
        <v>83</v>
      </c>
      <c r="C43" s="80">
        <f t="shared" si="0"/>
        <v>354900</v>
      </c>
      <c r="D43" s="65">
        <v>354900</v>
      </c>
      <c r="E43" s="65"/>
      <c r="F43" s="66"/>
    </row>
    <row r="44" spans="1:6" ht="18.75">
      <c r="A44" s="77">
        <v>18010900</v>
      </c>
      <c r="B44" s="74" t="s">
        <v>84</v>
      </c>
      <c r="C44" s="80">
        <f t="shared" si="0"/>
        <v>1058700</v>
      </c>
      <c r="D44" s="65">
        <v>1058700</v>
      </c>
      <c r="E44" s="65"/>
      <c r="F44" s="66"/>
    </row>
    <row r="45" spans="1:6" ht="18.75">
      <c r="A45" s="77">
        <v>18011100</v>
      </c>
      <c r="B45" s="74" t="s">
        <v>85</v>
      </c>
      <c r="C45" s="80">
        <f t="shared" si="0"/>
        <v>5000</v>
      </c>
      <c r="D45" s="65">
        <v>5000</v>
      </c>
      <c r="E45" s="65"/>
      <c r="F45" s="66"/>
    </row>
    <row r="46" spans="1:6" ht="18.75">
      <c r="A46" s="77">
        <v>18050000</v>
      </c>
      <c r="B46" s="74" t="s">
        <v>86</v>
      </c>
      <c r="C46" s="80">
        <f t="shared" si="0"/>
        <v>5530700</v>
      </c>
      <c r="D46" s="67">
        <f>SUM(D47:D49)</f>
        <v>5530700</v>
      </c>
      <c r="E46" s="65"/>
      <c r="F46" s="66"/>
    </row>
    <row r="47" spans="1:6" ht="18.75">
      <c r="A47" s="77">
        <v>18050300</v>
      </c>
      <c r="B47" s="74" t="s">
        <v>87</v>
      </c>
      <c r="C47" s="80">
        <f t="shared" si="0"/>
        <v>702200</v>
      </c>
      <c r="D47" s="65">
        <v>702200</v>
      </c>
      <c r="E47" s="65"/>
      <c r="F47" s="66"/>
    </row>
    <row r="48" spans="1:6" s="15" customFormat="1" ht="22.5" customHeight="1">
      <c r="A48" s="77">
        <v>18050400</v>
      </c>
      <c r="B48" s="74" t="s">
        <v>88</v>
      </c>
      <c r="C48" s="79">
        <f t="shared" si="0"/>
        <v>4726400</v>
      </c>
      <c r="D48" s="65">
        <v>4726400</v>
      </c>
      <c r="E48" s="67"/>
      <c r="F48" s="67"/>
    </row>
    <row r="49" spans="1:6" s="16" customFormat="1" ht="51" customHeight="1">
      <c r="A49" s="77">
        <v>18050500</v>
      </c>
      <c r="B49" s="78" t="s">
        <v>89</v>
      </c>
      <c r="C49" s="80">
        <f t="shared" si="0"/>
        <v>102100</v>
      </c>
      <c r="D49" s="65">
        <v>102100</v>
      </c>
      <c r="E49" s="67"/>
      <c r="F49" s="67"/>
    </row>
    <row r="50" spans="1:6" s="16" customFormat="1" ht="21.75" customHeight="1" hidden="1">
      <c r="A50" s="76">
        <v>19010000</v>
      </c>
      <c r="B50" s="75" t="s">
        <v>101</v>
      </c>
      <c r="C50" s="80">
        <f t="shared" si="0"/>
        <v>0</v>
      </c>
      <c r="D50" s="65"/>
      <c r="E50" s="67">
        <f>SUM(E51:E52)</f>
        <v>0</v>
      </c>
      <c r="F50" s="65">
        <f>SUM(F51:F52)</f>
        <v>0</v>
      </c>
    </row>
    <row r="51" spans="1:6" s="16" customFormat="1" ht="65.25" customHeight="1" hidden="1">
      <c r="A51" s="77">
        <v>19010100</v>
      </c>
      <c r="B51" s="78" t="s">
        <v>102</v>
      </c>
      <c r="C51" s="80">
        <f t="shared" si="0"/>
        <v>0</v>
      </c>
      <c r="D51" s="65"/>
      <c r="E51" s="65"/>
      <c r="F51" s="67"/>
    </row>
    <row r="52" spans="1:6" s="16" customFormat="1" ht="49.5" customHeight="1" hidden="1">
      <c r="A52" s="77">
        <v>19010300</v>
      </c>
      <c r="B52" s="78" t="s">
        <v>103</v>
      </c>
      <c r="C52" s="80">
        <f t="shared" si="0"/>
        <v>0</v>
      </c>
      <c r="D52" s="65"/>
      <c r="E52" s="65"/>
      <c r="F52" s="67"/>
    </row>
    <row r="53" spans="1:6" ht="18.75">
      <c r="A53" s="76">
        <v>20000000</v>
      </c>
      <c r="B53" s="75" t="s">
        <v>90</v>
      </c>
      <c r="C53" s="80">
        <f t="shared" si="0"/>
        <v>2170000</v>
      </c>
      <c r="D53" s="67">
        <f>SUM(D54+D58+D73)</f>
        <v>1419500</v>
      </c>
      <c r="E53" s="67">
        <f>SUM(E54+E58+E73+E77)</f>
        <v>750500</v>
      </c>
      <c r="F53" s="66"/>
    </row>
    <row r="54" spans="1:6" s="15" customFormat="1" ht="18.75">
      <c r="A54" s="76">
        <v>21000000</v>
      </c>
      <c r="B54" s="75" t="s">
        <v>91</v>
      </c>
      <c r="C54" s="80">
        <f t="shared" si="0"/>
        <v>21000</v>
      </c>
      <c r="D54" s="67">
        <f>SUM(D55:D57)</f>
        <v>21000</v>
      </c>
      <c r="E54" s="67"/>
      <c r="F54" s="68"/>
    </row>
    <row r="55" spans="1:6" s="15" customFormat="1" ht="47.25">
      <c r="A55" s="77">
        <v>21010300</v>
      </c>
      <c r="B55" s="78" t="s">
        <v>39</v>
      </c>
      <c r="C55" s="80">
        <f t="shared" si="0"/>
        <v>1000</v>
      </c>
      <c r="D55" s="65">
        <v>1000</v>
      </c>
      <c r="E55" s="67"/>
      <c r="F55" s="68"/>
    </row>
    <row r="56" spans="1:6" s="15" customFormat="1" ht="18.75">
      <c r="A56" s="77">
        <v>21081100</v>
      </c>
      <c r="B56" s="74" t="s">
        <v>92</v>
      </c>
      <c r="C56" s="80">
        <f t="shared" si="0"/>
        <v>4000</v>
      </c>
      <c r="D56" s="67">
        <v>4000</v>
      </c>
      <c r="E56" s="67"/>
      <c r="F56" s="68"/>
    </row>
    <row r="57" spans="1:6" s="15" customFormat="1" ht="47.25">
      <c r="A57" s="77">
        <v>21081500</v>
      </c>
      <c r="B57" s="78" t="s">
        <v>93</v>
      </c>
      <c r="C57" s="80">
        <f t="shared" si="0"/>
        <v>16000</v>
      </c>
      <c r="D57" s="67">
        <v>16000</v>
      </c>
      <c r="E57" s="67"/>
      <c r="F57" s="68"/>
    </row>
    <row r="58" spans="1:6" s="15" customFormat="1" ht="31.5">
      <c r="A58" s="45">
        <v>22000000</v>
      </c>
      <c r="B58" s="33" t="s">
        <v>33</v>
      </c>
      <c r="C58" s="80">
        <f t="shared" si="0"/>
        <v>1373500</v>
      </c>
      <c r="D58" s="67">
        <f>SUM(D59+D67+D69+D72)</f>
        <v>1373500</v>
      </c>
      <c r="E58" s="67"/>
      <c r="F58" s="67"/>
    </row>
    <row r="59" spans="1:6" s="15" customFormat="1" ht="23.25" customHeight="1">
      <c r="A59" s="45">
        <v>22010000</v>
      </c>
      <c r="B59" s="37" t="s">
        <v>38</v>
      </c>
      <c r="C59" s="80">
        <f t="shared" si="0"/>
        <v>950000</v>
      </c>
      <c r="D59" s="67">
        <f>SUM(D61:D62)</f>
        <v>950000</v>
      </c>
      <c r="E59" s="67"/>
      <c r="F59" s="68"/>
    </row>
    <row r="60" spans="1:6" s="15" customFormat="1" ht="47.25" hidden="1">
      <c r="A60" s="47">
        <v>22010300</v>
      </c>
      <c r="B60" s="18" t="s">
        <v>60</v>
      </c>
      <c r="C60" s="80">
        <f t="shared" si="0"/>
        <v>0</v>
      </c>
      <c r="D60" s="65"/>
      <c r="E60" s="67"/>
      <c r="F60" s="68"/>
    </row>
    <row r="61" spans="1:6" s="15" customFormat="1" ht="18.75">
      <c r="A61" s="47">
        <v>22012500</v>
      </c>
      <c r="B61" s="18" t="s">
        <v>105</v>
      </c>
      <c r="C61" s="80">
        <f t="shared" si="0"/>
        <v>830000</v>
      </c>
      <c r="D61" s="65">
        <v>830000</v>
      </c>
      <c r="E61" s="67"/>
      <c r="F61" s="68"/>
    </row>
    <row r="62" spans="1:6" s="15" customFormat="1" ht="31.5">
      <c r="A62" s="77">
        <v>22012600</v>
      </c>
      <c r="B62" s="78" t="s">
        <v>94</v>
      </c>
      <c r="C62" s="80">
        <f t="shared" si="0"/>
        <v>120000</v>
      </c>
      <c r="D62" s="65">
        <v>120000</v>
      </c>
      <c r="E62" s="67"/>
      <c r="F62" s="68"/>
    </row>
    <row r="63" spans="1:6" s="15" customFormat="1" ht="78.75" hidden="1">
      <c r="A63" s="47">
        <v>22012900</v>
      </c>
      <c r="B63" s="18" t="s">
        <v>61</v>
      </c>
      <c r="C63" s="80">
        <f t="shared" si="0"/>
        <v>0</v>
      </c>
      <c r="D63" s="65"/>
      <c r="E63" s="67"/>
      <c r="F63" s="68"/>
    </row>
    <row r="64" spans="1:6" s="15" customFormat="1" ht="31.5" hidden="1">
      <c r="A64" s="47">
        <v>22011000</v>
      </c>
      <c r="B64" s="18" t="s">
        <v>22</v>
      </c>
      <c r="C64" s="80">
        <f t="shared" si="0"/>
        <v>0</v>
      </c>
      <c r="D64" s="65"/>
      <c r="E64" s="67"/>
      <c r="F64" s="68"/>
    </row>
    <row r="65" spans="1:6" s="15" customFormat="1" ht="31.5" hidden="1">
      <c r="A65" s="47">
        <v>22011100</v>
      </c>
      <c r="B65" s="18" t="s">
        <v>8</v>
      </c>
      <c r="C65" s="80">
        <f t="shared" si="0"/>
        <v>0</v>
      </c>
      <c r="D65" s="65"/>
      <c r="E65" s="67"/>
      <c r="F65" s="68"/>
    </row>
    <row r="66" spans="1:6" s="15" customFormat="1" ht="31.5" hidden="1">
      <c r="A66" s="47">
        <v>22011800</v>
      </c>
      <c r="B66" s="18" t="s">
        <v>24</v>
      </c>
      <c r="C66" s="80">
        <f t="shared" si="0"/>
        <v>0</v>
      </c>
      <c r="D66" s="65"/>
      <c r="E66" s="67"/>
      <c r="F66" s="68"/>
    </row>
    <row r="67" spans="1:6" s="16" customFormat="1" ht="31.5">
      <c r="A67" s="45">
        <v>22080000</v>
      </c>
      <c r="B67" s="19" t="s">
        <v>25</v>
      </c>
      <c r="C67" s="80">
        <f t="shared" si="0"/>
        <v>337500</v>
      </c>
      <c r="D67" s="67">
        <v>337500</v>
      </c>
      <c r="E67" s="67"/>
      <c r="F67" s="67"/>
    </row>
    <row r="68" spans="1:6" ht="47.25">
      <c r="A68" s="47">
        <v>22080400</v>
      </c>
      <c r="B68" s="34" t="s">
        <v>26</v>
      </c>
      <c r="C68" s="80">
        <f t="shared" si="0"/>
        <v>337500</v>
      </c>
      <c r="D68" s="65">
        <v>337500</v>
      </c>
      <c r="E68" s="65"/>
      <c r="F68" s="66"/>
    </row>
    <row r="69" spans="1:6" ht="18.75">
      <c r="A69" s="76">
        <v>22090000</v>
      </c>
      <c r="B69" s="75" t="s">
        <v>95</v>
      </c>
      <c r="C69" s="80">
        <f t="shared" si="0"/>
        <v>62000</v>
      </c>
      <c r="D69" s="67">
        <f>SUM(D70:D71)</f>
        <v>62000</v>
      </c>
      <c r="E69" s="65"/>
      <c r="F69" s="66"/>
    </row>
    <row r="70" spans="1:6" ht="47.25">
      <c r="A70" s="77">
        <v>22090100</v>
      </c>
      <c r="B70" s="78" t="s">
        <v>96</v>
      </c>
      <c r="C70" s="80">
        <f t="shared" si="0"/>
        <v>45700</v>
      </c>
      <c r="D70" s="65">
        <v>45700</v>
      </c>
      <c r="E70" s="65"/>
      <c r="F70" s="66"/>
    </row>
    <row r="71" spans="1:6" ht="37.5" customHeight="1">
      <c r="A71" s="77">
        <v>22090400</v>
      </c>
      <c r="B71" s="78" t="s">
        <v>97</v>
      </c>
      <c r="C71" s="80">
        <f t="shared" si="0"/>
        <v>16300</v>
      </c>
      <c r="D71" s="65">
        <v>16300</v>
      </c>
      <c r="E71" s="65"/>
      <c r="F71" s="66"/>
    </row>
    <row r="72" spans="1:6" ht="63" customHeight="1">
      <c r="A72" s="45">
        <v>22130000</v>
      </c>
      <c r="B72" s="33" t="s">
        <v>106</v>
      </c>
      <c r="C72" s="80">
        <f t="shared" si="0"/>
        <v>24000</v>
      </c>
      <c r="D72" s="67">
        <v>24000</v>
      </c>
      <c r="E72" s="67"/>
      <c r="F72" s="68"/>
    </row>
    <row r="73" spans="1:6" s="16" customFormat="1" ht="22.5" customHeight="1">
      <c r="A73" s="45">
        <v>24000000</v>
      </c>
      <c r="B73" s="33" t="s">
        <v>9</v>
      </c>
      <c r="C73" s="80">
        <f t="shared" si="0"/>
        <v>25000</v>
      </c>
      <c r="D73" s="67">
        <v>25000</v>
      </c>
      <c r="E73" s="67"/>
      <c r="F73" s="67"/>
    </row>
    <row r="74" spans="1:6" s="16" customFormat="1" ht="21.75" customHeight="1">
      <c r="A74" s="45">
        <v>24060000</v>
      </c>
      <c r="B74" s="20" t="s">
        <v>19</v>
      </c>
      <c r="C74" s="80">
        <f t="shared" si="0"/>
        <v>25000</v>
      </c>
      <c r="D74" s="67">
        <v>25000</v>
      </c>
      <c r="E74" s="67">
        <f>SUM(E75:E76)</f>
        <v>0</v>
      </c>
      <c r="F74" s="67"/>
    </row>
    <row r="75" spans="1:6" s="16" customFormat="1" ht="21.75" customHeight="1">
      <c r="A75" s="47">
        <v>24060300</v>
      </c>
      <c r="B75" s="9" t="s">
        <v>20</v>
      </c>
      <c r="C75" s="80">
        <f t="shared" si="0"/>
        <v>25000</v>
      </c>
      <c r="D75" s="65">
        <v>25000</v>
      </c>
      <c r="E75" s="67"/>
      <c r="F75" s="67"/>
    </row>
    <row r="76" spans="1:6" ht="47.25" hidden="1">
      <c r="A76" s="47">
        <v>24062100</v>
      </c>
      <c r="B76" s="34" t="s">
        <v>21</v>
      </c>
      <c r="C76" s="80">
        <f t="shared" si="0"/>
        <v>0</v>
      </c>
      <c r="D76" s="65"/>
      <c r="E76" s="65"/>
      <c r="F76" s="66"/>
    </row>
    <row r="77" spans="1:6" s="16" customFormat="1" ht="24" customHeight="1">
      <c r="A77" s="45">
        <v>25000000</v>
      </c>
      <c r="B77" s="33" t="s">
        <v>4</v>
      </c>
      <c r="C77" s="80">
        <f t="shared" si="0"/>
        <v>750500</v>
      </c>
      <c r="D77" s="67"/>
      <c r="E77" s="67">
        <f>SUM(E78)</f>
        <v>750500</v>
      </c>
      <c r="F77" s="67"/>
    </row>
    <row r="78" spans="1:6" s="16" customFormat="1" ht="31.5">
      <c r="A78" s="48">
        <v>25010000</v>
      </c>
      <c r="B78" s="38" t="s">
        <v>27</v>
      </c>
      <c r="C78" s="80">
        <f t="shared" si="0"/>
        <v>750500</v>
      </c>
      <c r="D78" s="64"/>
      <c r="E78" s="64">
        <f>SUM(E79:E81)</f>
        <v>750500</v>
      </c>
      <c r="F78" s="64"/>
    </row>
    <row r="79" spans="1:6" s="16" customFormat="1" ht="31.5">
      <c r="A79" s="47">
        <v>25010100</v>
      </c>
      <c r="B79" s="18" t="s">
        <v>28</v>
      </c>
      <c r="C79" s="80">
        <f t="shared" si="0"/>
        <v>735000</v>
      </c>
      <c r="D79" s="65"/>
      <c r="E79" s="65">
        <v>735000</v>
      </c>
      <c r="F79" s="66"/>
    </row>
    <row r="80" spans="1:6" s="16" customFormat="1" ht="31.5" hidden="1">
      <c r="A80" s="47">
        <v>25010200</v>
      </c>
      <c r="B80" s="18" t="s">
        <v>29</v>
      </c>
      <c r="C80" s="80">
        <f t="shared" si="0"/>
        <v>0</v>
      </c>
      <c r="D80" s="65"/>
      <c r="E80" s="65"/>
      <c r="F80" s="66"/>
    </row>
    <row r="81" spans="1:6" s="16" customFormat="1" ht="24.75" customHeight="1">
      <c r="A81" s="47">
        <v>25010300</v>
      </c>
      <c r="B81" s="17" t="s">
        <v>17</v>
      </c>
      <c r="C81" s="80">
        <f t="shared" si="0"/>
        <v>15500</v>
      </c>
      <c r="D81" s="65"/>
      <c r="E81" s="65">
        <v>15500</v>
      </c>
      <c r="F81" s="66"/>
    </row>
    <row r="82" spans="1:6" s="16" customFormat="1" ht="31.5" hidden="1">
      <c r="A82" s="47">
        <v>25010400</v>
      </c>
      <c r="B82" s="18" t="s">
        <v>30</v>
      </c>
      <c r="C82" s="80">
        <f t="shared" si="0"/>
        <v>0</v>
      </c>
      <c r="D82" s="65"/>
      <c r="E82" s="65"/>
      <c r="F82" s="66"/>
    </row>
    <row r="83" spans="1:6" s="16" customFormat="1" ht="19.5" hidden="1">
      <c r="A83" s="45">
        <v>25020000</v>
      </c>
      <c r="B83" s="39" t="s">
        <v>18</v>
      </c>
      <c r="C83" s="80">
        <f t="shared" si="0"/>
        <v>0</v>
      </c>
      <c r="D83" s="64"/>
      <c r="E83" s="64"/>
      <c r="F83" s="64"/>
    </row>
    <row r="84" spans="1:6" s="16" customFormat="1" ht="18.75" hidden="1">
      <c r="A84" s="47">
        <v>25020100</v>
      </c>
      <c r="B84" s="18" t="s">
        <v>31</v>
      </c>
      <c r="C84" s="80">
        <f t="shared" si="0"/>
        <v>0</v>
      </c>
      <c r="D84" s="65"/>
      <c r="E84" s="65"/>
      <c r="F84" s="66"/>
    </row>
    <row r="85" spans="1:6" s="16" customFormat="1" ht="94.5" hidden="1">
      <c r="A85" s="47">
        <v>25020200</v>
      </c>
      <c r="B85" s="18" t="s">
        <v>40</v>
      </c>
      <c r="C85" s="80">
        <f t="shared" si="0"/>
        <v>0</v>
      </c>
      <c r="D85" s="65"/>
      <c r="E85" s="65"/>
      <c r="F85" s="66"/>
    </row>
    <row r="86" spans="1:6" s="16" customFormat="1" ht="18.75" hidden="1">
      <c r="A86" s="45">
        <v>30000000</v>
      </c>
      <c r="B86" s="5" t="s">
        <v>14</v>
      </c>
      <c r="C86" s="80">
        <f t="shared" si="0"/>
        <v>0</v>
      </c>
      <c r="D86" s="67"/>
      <c r="E86" s="67"/>
      <c r="F86" s="67"/>
    </row>
    <row r="87" spans="1:6" s="15" customFormat="1" ht="18.75" hidden="1">
      <c r="A87" s="45">
        <v>31000000</v>
      </c>
      <c r="B87" s="33" t="s">
        <v>15</v>
      </c>
      <c r="C87" s="80">
        <f t="shared" si="0"/>
        <v>0</v>
      </c>
      <c r="D87" s="67"/>
      <c r="E87" s="67"/>
      <c r="F87" s="67"/>
    </row>
    <row r="88" spans="1:6" s="16" customFormat="1" ht="24.75" customHeight="1" hidden="1">
      <c r="A88" s="48">
        <v>31030000</v>
      </c>
      <c r="B88" s="35" t="s">
        <v>32</v>
      </c>
      <c r="C88" s="80">
        <f>SUM(D88:E88)</f>
        <v>0</v>
      </c>
      <c r="D88" s="64"/>
      <c r="E88" s="69"/>
      <c r="F88" s="69"/>
    </row>
    <row r="89" spans="1:6" s="16" customFormat="1" ht="21.75" customHeight="1">
      <c r="A89" s="48"/>
      <c r="B89" s="35" t="s">
        <v>63</v>
      </c>
      <c r="C89" s="80">
        <f>SUM(D89:E89)</f>
        <v>60251670</v>
      </c>
      <c r="D89" s="64">
        <f>SUM(D53+D12)</f>
        <v>59501170</v>
      </c>
      <c r="E89" s="64">
        <f>SUM(E53+E12)</f>
        <v>750500</v>
      </c>
      <c r="F89" s="64">
        <f>SUM(F53+F12)</f>
        <v>0</v>
      </c>
    </row>
    <row r="90" spans="1:6" s="15" customFormat="1" ht="21.75" customHeight="1">
      <c r="A90" s="45">
        <v>40000000</v>
      </c>
      <c r="B90" s="5" t="s">
        <v>12</v>
      </c>
      <c r="C90" s="83">
        <f>SUM(C91)</f>
        <v>95808861</v>
      </c>
      <c r="D90" s="80">
        <f>SUM(D91)</f>
        <v>95728861</v>
      </c>
      <c r="E90" s="80">
        <f>SUM(E91)</f>
        <v>80000</v>
      </c>
      <c r="F90" s="80">
        <f>SUM(F91)</f>
        <v>80000</v>
      </c>
    </row>
    <row r="91" spans="1:7" s="15" customFormat="1" ht="23.25" customHeight="1">
      <c r="A91" s="45">
        <v>41000000</v>
      </c>
      <c r="B91" s="33" t="s">
        <v>16</v>
      </c>
      <c r="C91" s="80">
        <f aca="true" t="shared" si="1" ref="C91:C100">SUM(D91:E91)</f>
        <v>95808861</v>
      </c>
      <c r="D91" s="67">
        <f>SUM(D95+D92)</f>
        <v>95728861</v>
      </c>
      <c r="E91" s="67">
        <f>SUM(E95+E92)</f>
        <v>80000</v>
      </c>
      <c r="F91" s="67">
        <f>SUM(F95+F92)</f>
        <v>80000</v>
      </c>
      <c r="G91" s="57"/>
    </row>
    <row r="92" spans="1:6" s="16" customFormat="1" ht="24.75" customHeight="1">
      <c r="A92" s="48">
        <v>41000000</v>
      </c>
      <c r="B92" s="35" t="s">
        <v>10</v>
      </c>
      <c r="C92" s="84">
        <f t="shared" si="1"/>
        <v>25810200</v>
      </c>
      <c r="D92" s="64">
        <f>SUM(D93:D94)</f>
        <v>25810200</v>
      </c>
      <c r="E92" s="64">
        <f>SUM(E93:E94)</f>
        <v>0</v>
      </c>
      <c r="F92" s="64">
        <f>SUM(F93:F94)</f>
        <v>0</v>
      </c>
    </row>
    <row r="93" spans="1:6" ht="21.75" customHeight="1">
      <c r="A93" s="47">
        <v>41020100</v>
      </c>
      <c r="B93" s="34" t="s">
        <v>48</v>
      </c>
      <c r="C93" s="80">
        <f t="shared" si="1"/>
        <v>22912300</v>
      </c>
      <c r="D93" s="65">
        <v>22912300</v>
      </c>
      <c r="E93" s="65"/>
      <c r="F93" s="66"/>
    </row>
    <row r="94" spans="1:6" ht="60.75" customHeight="1">
      <c r="A94" s="47">
        <v>41040200</v>
      </c>
      <c r="B94" s="34" t="s">
        <v>57</v>
      </c>
      <c r="C94" s="80">
        <f t="shared" si="1"/>
        <v>2897900</v>
      </c>
      <c r="D94" s="65">
        <f>3480300-582400</f>
        <v>2897900</v>
      </c>
      <c r="E94" s="65"/>
      <c r="F94" s="66"/>
    </row>
    <row r="95" spans="1:7" s="16" customFormat="1" ht="19.5">
      <c r="A95" s="48"/>
      <c r="B95" s="35" t="s">
        <v>11</v>
      </c>
      <c r="C95" s="84">
        <f t="shared" si="1"/>
        <v>69998661</v>
      </c>
      <c r="D95" s="64">
        <f>SUM(D96:D101)</f>
        <v>69918661</v>
      </c>
      <c r="E95" s="64">
        <f>SUM(E98:E101)</f>
        <v>80000</v>
      </c>
      <c r="F95" s="64">
        <f>SUM(F98:F101)</f>
        <v>80000</v>
      </c>
      <c r="G95" s="57"/>
    </row>
    <row r="96" spans="1:7" s="16" customFormat="1" ht="22.5" customHeight="1">
      <c r="A96" s="47">
        <v>41033900</v>
      </c>
      <c r="B96" s="34" t="s">
        <v>58</v>
      </c>
      <c r="C96" s="80">
        <f t="shared" si="1"/>
        <v>66341500</v>
      </c>
      <c r="D96" s="65">
        <v>66341500</v>
      </c>
      <c r="E96" s="64"/>
      <c r="F96" s="64"/>
      <c r="G96" s="57"/>
    </row>
    <row r="97" spans="1:7" s="16" customFormat="1" ht="21" customHeight="1" hidden="1">
      <c r="A97" s="47">
        <v>41034200</v>
      </c>
      <c r="B97" s="34" t="s">
        <v>59</v>
      </c>
      <c r="C97" s="80">
        <f t="shared" si="1"/>
        <v>0</v>
      </c>
      <c r="D97" s="65"/>
      <c r="E97" s="64"/>
      <c r="F97" s="64"/>
      <c r="G97" s="57"/>
    </row>
    <row r="98" spans="1:7" s="16" customFormat="1" ht="63">
      <c r="A98" s="47">
        <v>41051000</v>
      </c>
      <c r="B98" s="34" t="s">
        <v>65</v>
      </c>
      <c r="C98" s="80">
        <f t="shared" si="1"/>
        <v>1667300</v>
      </c>
      <c r="D98" s="65">
        <v>1667300</v>
      </c>
      <c r="E98" s="64"/>
      <c r="F98" s="64"/>
      <c r="G98" s="57"/>
    </row>
    <row r="99" spans="1:7" s="16" customFormat="1" ht="78.75">
      <c r="A99" s="47">
        <v>41051200</v>
      </c>
      <c r="B99" s="34" t="s">
        <v>98</v>
      </c>
      <c r="C99" s="80">
        <f t="shared" si="1"/>
        <v>239000</v>
      </c>
      <c r="D99" s="65">
        <v>239000</v>
      </c>
      <c r="E99" s="64"/>
      <c r="F99" s="64"/>
      <c r="G99" s="57"/>
    </row>
    <row r="100" spans="1:7" s="16" customFormat="1" ht="78.75">
      <c r="A100" s="47">
        <v>41051200</v>
      </c>
      <c r="B100" s="34" t="s">
        <v>99</v>
      </c>
      <c r="C100" s="80">
        <f t="shared" si="1"/>
        <v>121300</v>
      </c>
      <c r="D100" s="65">
        <v>121300</v>
      </c>
      <c r="E100" s="64"/>
      <c r="F100" s="64"/>
      <c r="G100" s="57"/>
    </row>
    <row r="101" spans="1:7" s="16" customFormat="1" ht="24" customHeight="1">
      <c r="A101" s="47">
        <v>41053900</v>
      </c>
      <c r="B101" s="34" t="s">
        <v>100</v>
      </c>
      <c r="C101" s="80">
        <f aca="true" t="shared" si="2" ref="C101:C116">SUM(D101:E101)</f>
        <v>1629561</v>
      </c>
      <c r="D101" s="65">
        <f>SUM(D102:D115)</f>
        <v>1549561</v>
      </c>
      <c r="E101" s="65">
        <f>SUM(E102:E115)</f>
        <v>80000</v>
      </c>
      <c r="F101" s="65">
        <f>SUM(F102:F115)</f>
        <v>80000</v>
      </c>
      <c r="G101" s="57"/>
    </row>
    <row r="102" spans="1:7" s="21" customFormat="1" ht="47.25">
      <c r="A102" s="54"/>
      <c r="B102" s="18" t="s">
        <v>56</v>
      </c>
      <c r="C102" s="80">
        <f t="shared" si="2"/>
        <v>50300</v>
      </c>
      <c r="D102" s="65">
        <v>50300</v>
      </c>
      <c r="E102" s="65"/>
      <c r="F102" s="66"/>
      <c r="G102" s="56"/>
    </row>
    <row r="103" spans="1:7" ht="47.25">
      <c r="A103" s="54"/>
      <c r="B103" s="18" t="s">
        <v>50</v>
      </c>
      <c r="C103" s="80">
        <f t="shared" si="2"/>
        <v>33600</v>
      </c>
      <c r="D103" s="65">
        <v>33600</v>
      </c>
      <c r="E103" s="65"/>
      <c r="F103" s="66"/>
      <c r="G103" s="22"/>
    </row>
    <row r="104" spans="1:7" ht="31.5">
      <c r="A104" s="54"/>
      <c r="B104" s="18" t="s">
        <v>51</v>
      </c>
      <c r="C104" s="80">
        <f t="shared" si="2"/>
        <v>30000</v>
      </c>
      <c r="D104" s="65">
        <v>30000</v>
      </c>
      <c r="E104" s="65"/>
      <c r="F104" s="66"/>
      <c r="G104" s="22"/>
    </row>
    <row r="105" spans="1:7" ht="62.25" customHeight="1">
      <c r="A105" s="54"/>
      <c r="B105" s="18" t="s">
        <v>66</v>
      </c>
      <c r="C105" s="80">
        <f t="shared" si="2"/>
        <v>30000</v>
      </c>
      <c r="D105" s="65">
        <v>30000</v>
      </c>
      <c r="E105" s="65"/>
      <c r="F105" s="66"/>
      <c r="G105" s="22"/>
    </row>
    <row r="106" spans="1:7" ht="48" customHeight="1">
      <c r="A106" s="54"/>
      <c r="B106" s="18" t="s">
        <v>107</v>
      </c>
      <c r="C106" s="80">
        <f t="shared" si="2"/>
        <v>300000</v>
      </c>
      <c r="D106" s="65">
        <v>220000</v>
      </c>
      <c r="E106" s="85">
        <v>80000</v>
      </c>
      <c r="F106" s="66">
        <v>80000</v>
      </c>
      <c r="G106" s="22"/>
    </row>
    <row r="107" spans="1:7" ht="55.5" customHeight="1">
      <c r="A107" s="54"/>
      <c r="B107" s="18" t="s">
        <v>114</v>
      </c>
      <c r="C107" s="80">
        <f t="shared" si="2"/>
        <v>24160</v>
      </c>
      <c r="D107" s="65">
        <f>113310-113310+24160</f>
        <v>24160</v>
      </c>
      <c r="E107" s="65"/>
      <c r="F107" s="66"/>
      <c r="G107" s="22"/>
    </row>
    <row r="108" spans="1:7" ht="35.25" customHeight="1">
      <c r="A108" s="54"/>
      <c r="B108" s="18" t="s">
        <v>115</v>
      </c>
      <c r="C108" s="80">
        <f t="shared" si="2"/>
        <v>238732</v>
      </c>
      <c r="D108" s="65">
        <v>238732</v>
      </c>
      <c r="E108" s="65"/>
      <c r="F108" s="66"/>
      <c r="G108" s="22"/>
    </row>
    <row r="109" spans="1:7" ht="35.25" customHeight="1">
      <c r="A109" s="54"/>
      <c r="B109" s="18" t="s">
        <v>116</v>
      </c>
      <c r="C109" s="80">
        <f t="shared" si="2"/>
        <v>40000</v>
      </c>
      <c r="D109" s="65">
        <v>40000</v>
      </c>
      <c r="E109" s="65"/>
      <c r="F109" s="66"/>
      <c r="G109" s="22"/>
    </row>
    <row r="110" spans="1:7" ht="37.5" customHeight="1">
      <c r="A110" s="54"/>
      <c r="B110" s="18" t="s">
        <v>108</v>
      </c>
      <c r="C110" s="80">
        <f t="shared" si="2"/>
        <v>50000</v>
      </c>
      <c r="D110" s="65">
        <v>50000</v>
      </c>
      <c r="E110" s="65"/>
      <c r="F110" s="66"/>
      <c r="G110" s="22"/>
    </row>
    <row r="111" spans="1:7" ht="37.5" customHeight="1">
      <c r="A111" s="54"/>
      <c r="B111" s="18" t="s">
        <v>109</v>
      </c>
      <c r="C111" s="80">
        <f t="shared" si="2"/>
        <v>68000</v>
      </c>
      <c r="D111" s="65">
        <v>68000</v>
      </c>
      <c r="E111" s="65"/>
      <c r="F111" s="66"/>
      <c r="G111" s="22"/>
    </row>
    <row r="112" spans="1:7" ht="37.5" customHeight="1">
      <c r="A112" s="54"/>
      <c r="B112" s="18" t="s">
        <v>111</v>
      </c>
      <c r="C112" s="80">
        <f t="shared" si="2"/>
        <v>14000</v>
      </c>
      <c r="D112" s="65">
        <v>14000</v>
      </c>
      <c r="E112" s="65"/>
      <c r="F112" s="66"/>
      <c r="G112" s="22"/>
    </row>
    <row r="113" spans="1:7" ht="44.25" customHeight="1">
      <c r="A113" s="54"/>
      <c r="B113" s="18" t="s">
        <v>110</v>
      </c>
      <c r="C113" s="80">
        <f t="shared" si="2"/>
        <v>102769</v>
      </c>
      <c r="D113" s="65">
        <v>102769</v>
      </c>
      <c r="E113" s="65"/>
      <c r="F113" s="65"/>
      <c r="G113" s="22"/>
    </row>
    <row r="114" spans="1:7" ht="54" customHeight="1">
      <c r="A114" s="54"/>
      <c r="B114" s="18" t="s">
        <v>118</v>
      </c>
      <c r="C114" s="80">
        <f t="shared" si="2"/>
        <v>205000</v>
      </c>
      <c r="D114" s="65">
        <v>205000</v>
      </c>
      <c r="E114" s="65"/>
      <c r="F114" s="65"/>
      <c r="G114" s="22"/>
    </row>
    <row r="115" spans="1:7" ht="44.25" customHeight="1">
      <c r="A115" s="54"/>
      <c r="B115" s="18" t="s">
        <v>119</v>
      </c>
      <c r="C115" s="80">
        <f t="shared" si="2"/>
        <v>443000</v>
      </c>
      <c r="D115" s="65">
        <v>443000</v>
      </c>
      <c r="E115" s="65"/>
      <c r="F115" s="65"/>
      <c r="G115" s="22"/>
    </row>
    <row r="116" spans="1:6" s="15" customFormat="1" ht="26.25" customHeight="1">
      <c r="A116" s="45"/>
      <c r="B116" s="1" t="s">
        <v>64</v>
      </c>
      <c r="C116" s="80">
        <f t="shared" si="2"/>
        <v>156060531</v>
      </c>
      <c r="D116" s="67">
        <f>SUM(D90+D89)</f>
        <v>155230031</v>
      </c>
      <c r="E116" s="86">
        <f>SUM(E90+E89)</f>
        <v>830500</v>
      </c>
      <c r="F116" s="86">
        <f>SUM(F90+F89)</f>
        <v>80000</v>
      </c>
    </row>
    <row r="117" spans="2:7" s="15" customFormat="1" ht="64.5" customHeight="1">
      <c r="B117" s="15" t="s">
        <v>117</v>
      </c>
      <c r="C117" s="62"/>
      <c r="D117" s="62"/>
      <c r="E117" s="62"/>
      <c r="F117" s="62"/>
      <c r="G117" s="23"/>
    </row>
    <row r="118" spans="1:7" s="15" customFormat="1" ht="15.75" customHeight="1">
      <c r="A118" s="62"/>
      <c r="B118" s="62"/>
      <c r="C118" s="62"/>
      <c r="D118" s="62"/>
      <c r="E118" s="62"/>
      <c r="F118" s="62"/>
      <c r="G118" s="23"/>
    </row>
    <row r="119" spans="1:7" ht="18.75">
      <c r="A119" s="90"/>
      <c r="B119" s="90"/>
      <c r="C119" s="90"/>
      <c r="D119" s="90"/>
      <c r="E119" s="41"/>
      <c r="F119" s="55"/>
      <c r="G119" s="22"/>
    </row>
    <row r="120" spans="1:7" s="8" customFormat="1" ht="20.25" customHeight="1">
      <c r="A120" s="90"/>
      <c r="B120" s="90"/>
      <c r="C120" s="90"/>
      <c r="D120" s="90"/>
      <c r="E120" s="6"/>
      <c r="F120" s="55"/>
      <c r="G120" s="42"/>
    </row>
    <row r="121" spans="1:7" s="8" customFormat="1" ht="20.25">
      <c r="A121" s="43"/>
      <c r="B121" s="36"/>
      <c r="C121" s="36"/>
      <c r="D121" s="24"/>
      <c r="E121" s="6"/>
      <c r="F121" s="25"/>
      <c r="G121" s="7"/>
    </row>
    <row r="122" spans="1:7" ht="15.75">
      <c r="A122" s="44"/>
      <c r="B122" s="26"/>
      <c r="C122" s="26"/>
      <c r="D122" s="26"/>
      <c r="E122" s="26"/>
      <c r="F122" s="26"/>
      <c r="G122" s="22"/>
    </row>
    <row r="123" spans="1:7" ht="15.75">
      <c r="A123" s="44"/>
      <c r="B123" s="26"/>
      <c r="C123" s="26"/>
      <c r="D123" s="26"/>
      <c r="E123" s="26"/>
      <c r="F123" s="26"/>
      <c r="G123" s="22"/>
    </row>
    <row r="124" spans="1:7" ht="15.75">
      <c r="A124" s="44"/>
      <c r="B124" s="26"/>
      <c r="C124" s="26"/>
      <c r="D124" s="26"/>
      <c r="E124" s="26"/>
      <c r="F124" s="27"/>
      <c r="G124" s="22"/>
    </row>
    <row r="125" spans="1:7" ht="15.75">
      <c r="A125" s="44"/>
      <c r="B125" s="26"/>
      <c r="C125" s="26"/>
      <c r="D125" s="26"/>
      <c r="E125" s="26"/>
      <c r="F125" s="26"/>
      <c r="G125" s="22"/>
    </row>
    <row r="126" spans="1:7" ht="15.75">
      <c r="A126" s="44"/>
      <c r="B126" s="26"/>
      <c r="C126" s="26"/>
      <c r="D126" s="26"/>
      <c r="E126" s="26"/>
      <c r="F126" s="27"/>
      <c r="G126" s="22"/>
    </row>
    <row r="127" spans="1:7" ht="15.75">
      <c r="A127" s="44"/>
      <c r="B127" s="26"/>
      <c r="C127" s="26"/>
      <c r="D127" s="26"/>
      <c r="E127" s="26"/>
      <c r="F127" s="27"/>
      <c r="G127" s="22"/>
    </row>
    <row r="128" spans="5:6" ht="15.75">
      <c r="E128" s="29"/>
      <c r="F128" s="29"/>
    </row>
  </sheetData>
  <sheetProtection/>
  <mergeCells count="9">
    <mergeCell ref="A6:F6"/>
    <mergeCell ref="D3:F3"/>
    <mergeCell ref="A119:D119"/>
    <mergeCell ref="A120:D120"/>
    <mergeCell ref="C9:C10"/>
    <mergeCell ref="A9:A10"/>
    <mergeCell ref="E9:F9"/>
    <mergeCell ref="D9:D10"/>
    <mergeCell ref="B9:B10"/>
  </mergeCells>
  <printOptions horizontalCentered="1"/>
  <pageMargins left="0.37" right="0.2" top="0.31" bottom="0.22" header="0.2362204724409449" footer="0.2"/>
  <pageSetup horizontalDpi="120" verticalDpi="12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</dc:creator>
  <cp:keywords/>
  <dc:description/>
  <cp:lastModifiedBy> 1</cp:lastModifiedBy>
  <cp:lastPrinted>2020-12-28T12:18:02Z</cp:lastPrinted>
  <dcterms:created xsi:type="dcterms:W3CDTF">1999-07-22T06:31:07Z</dcterms:created>
  <dcterms:modified xsi:type="dcterms:W3CDTF">2020-12-29T10:25:09Z</dcterms:modified>
  <cp:category/>
  <cp:version/>
  <cp:contentType/>
  <cp:contentStatus/>
</cp:coreProperties>
</file>