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105" windowWidth="15480" windowHeight="10515" activeTab="0"/>
  </bookViews>
  <sheets>
    <sheet name="Аркуш1" sheetId="1" r:id="rId1"/>
    <sheet name="2015 Оригінал" sheetId="2" state="hidden" r:id="rId2"/>
  </sheets>
  <definedNames>
    <definedName name="_xlnm.Print_Area" localSheetId="1">'2015 Оригінал'!$A$1:$I$96</definedName>
    <definedName name="_xlnm.Print_Area" localSheetId="0">'Аркуш1'!$A$2:$K$82</definedName>
  </definedNames>
  <calcPr fullCalcOnLoad="1"/>
</workbook>
</file>

<file path=xl/sharedStrings.xml><?xml version="1.0" encoding="utf-8"?>
<sst xmlns="http://schemas.openxmlformats.org/spreadsheetml/2006/main" count="384" uniqueCount="270">
  <si>
    <t xml:space="preserve">                                                         до рішення обласної ради</t>
  </si>
  <si>
    <t xml:space="preserve">                                                          від____________№______</t>
  </si>
  <si>
    <t>Загальний фонд</t>
  </si>
  <si>
    <t>Спеціальний фонд</t>
  </si>
  <si>
    <t>Програма розвитку науково-технічної та інноваційної діяльності області  до 2015 року</t>
  </si>
  <si>
    <t xml:space="preserve">Управління з питань надзвичайних ситуацій та у справах захисту населення від наслідків Чорнобильської катастрофи облдержадміністрації </t>
  </si>
  <si>
    <t>Комплексна цільова соціальна програма розвитку цивільного захисту населення і території Івано-Франківської області від надзвичайних ситуацій природного і техногенного характеру на 2011-2015 роки;  в тому числі підпрограми:</t>
  </si>
  <si>
    <t>Підрограма накопичення обласного матеріального резерву для запобігання та ліквідації надзвичайних ситуацій на 2011-2015 роки</t>
  </si>
  <si>
    <t>Підпрограма створення страхового фонду документації Івано-Франківської області на 2011-2015 роки</t>
  </si>
  <si>
    <t>01</t>
  </si>
  <si>
    <t>Обласна рада</t>
  </si>
  <si>
    <t>Програма розвитку місцевого самоврядування Івано-Франківської області на 2011- 2015 роки</t>
  </si>
  <si>
    <t>14</t>
  </si>
  <si>
    <t>Регіональна цільова програма запобігання та лікування серцево-судинних і судинно-мозкових захворювань на 2011-2015 роки</t>
  </si>
  <si>
    <t>Комплексна програма "Молодь Прикарпаття" (2010-2015 роки)</t>
  </si>
  <si>
    <t>ВСЬОГО</t>
  </si>
  <si>
    <t>Галина Карп</t>
  </si>
  <si>
    <t>від                    №</t>
  </si>
  <si>
    <t>Підпрограма функціонування мобільної оперативної групи Івано-Франківської обласної підсистеми єдиної державної системи цивільного захисту на 2011-2015 роки.</t>
  </si>
  <si>
    <t xml:space="preserve">Комплексна програма перспективи агропромислового комплексу та розвитку сільських територій Івано-Франківської області у 2005-2010 роках та на період до 2015 року </t>
  </si>
  <si>
    <t>09</t>
  </si>
  <si>
    <t>Служба у справах дітей облдержадміністрації</t>
  </si>
  <si>
    <t>Регіональна цільова прогама "Спортивний майданчик на 2012-2016 рр."</t>
  </si>
  <si>
    <t>Регіональна цільова прогама соціального захисту і підтримки дітей-сиріт та дітей, позбавлених батківського піклування, профілактики безпритульності та бездоглядності серед неповнолітніх до 2016 рр.</t>
  </si>
  <si>
    <t>(тис.грн)</t>
  </si>
  <si>
    <t xml:space="preserve">Управління культури, національностей та релігій облдержадміністрації </t>
  </si>
  <si>
    <t>Регіональна цільова програма "Культура Івано-Франківщини" на 2011-2015 роки</t>
  </si>
  <si>
    <t>Регіональна цільова програма "Духовне життя" на 2012-2015 роки</t>
  </si>
  <si>
    <t xml:space="preserve">Департамент соціальної політики облдержадміністрації </t>
  </si>
  <si>
    <t>Департамент економіки облдержадміністрації</t>
  </si>
  <si>
    <t xml:space="preserve">Департамент охорони здоров'я облдержадміністрації </t>
  </si>
  <si>
    <t>Департамент агропромислового розвитку облдержадміністрації</t>
  </si>
  <si>
    <t>Додаток 7</t>
  </si>
  <si>
    <t>10</t>
  </si>
  <si>
    <t>Заходи на виконання загальнодержавної програми боротьби з онкологічними захворюваннями на період до 2016 року</t>
  </si>
  <si>
    <t>Регіональна цільова програма розвитку донорства крові, її компонентів та виготовлення препаратів з них на 2012-2014 роки</t>
  </si>
  <si>
    <t>Програми захисту та розвитку української мови на території Івано-Франківської області на 2013-2015 рр.</t>
  </si>
  <si>
    <t>Департамент освіти, науки, сім'ї, молоді та спорту облдержадміністрації</t>
  </si>
  <si>
    <t xml:space="preserve">Департамент будівництва, житлово-комунального господарства, містобудування та архітектури облдержадміністрації </t>
  </si>
  <si>
    <t>Регіональна цільова програма паспортизації пам'яток містобудування та архітектури місцевого значення Івано-Франківської області на 2011-2015 роки</t>
  </si>
  <si>
    <t>Департамент фінансів облдержадміністрації</t>
  </si>
  <si>
    <t>Комплексна програма "Здоров'я населення Прикарпаття 2013-2020рр."</t>
  </si>
  <si>
    <t>Обласна програма з відпочинку та оздоровлення дітей до 2015 року</t>
  </si>
  <si>
    <t>Регіональна цільова програма розвитку фізичної культури і спорту</t>
  </si>
  <si>
    <t>090412</t>
  </si>
  <si>
    <t>091209</t>
  </si>
  <si>
    <t>Обласна комплексна Програма соціального захисту населення Івано-Франківської області у 2012-2016 роках</t>
  </si>
  <si>
    <t>Регіональна цільова програма "Просвіта ХХІ століття" на 2013-2016 роки</t>
  </si>
  <si>
    <t>Регіональна цільова Програма підтримки книговидання на 2011-2015 роки</t>
  </si>
  <si>
    <t>Програма захисту та розвитку української мови на території Івано-Франківської області на 2013-2015 рр.</t>
  </si>
  <si>
    <t xml:space="preserve">Департамент інформаційної діяльності та комунікацій з громадськістю облдержадміністрації </t>
  </si>
  <si>
    <t>070807</t>
  </si>
  <si>
    <t>091103</t>
  </si>
  <si>
    <t>091108</t>
  </si>
  <si>
    <t>091107</t>
  </si>
  <si>
    <t>081002</t>
  </si>
  <si>
    <t>081009</t>
  </si>
  <si>
    <t>081008</t>
  </si>
  <si>
    <t>081010</t>
  </si>
  <si>
    <t>090802</t>
  </si>
  <si>
    <t>Програма забезпечення діяльності Івано-Франківської обласної ради на 2013-2015 роки</t>
  </si>
  <si>
    <t>03</t>
  </si>
  <si>
    <t>Управління облдержадміністрації з питань ресурсного забезпечення</t>
  </si>
  <si>
    <t>Заходи щодо здійснення у 2014 році аналітичних досліджень, прогнозування, програмування і моніторингу реалізації основних завдань програми соціально-економічного і культурного розвитку області на 2014 рік</t>
  </si>
  <si>
    <t>Регіональна цільова програма зовнішнього освітлення селищних та сільських населених пунктів області на 2013-2015 роки</t>
  </si>
  <si>
    <t>Цільова соціальна програма протидії ВІЛ-інфекції СНІДу на 2014 рік</t>
  </si>
  <si>
    <t>Регіональна цільова програма забезпечення діяльності господарського підрозділу управління облдержадміністрації з питань ресурсного забезпечення на 2013-2015 роки</t>
  </si>
  <si>
    <t>Регіональна цільова програма впровадження  в області ІІІ фази Швейцарського-Українського проекту "Підтримка децентралізації в Україні" DESPRO  на 2014-2017 роки</t>
  </si>
  <si>
    <t>Регіональна цільова програма сприяння розвитку громадянського суспільства в Івано-Франківській області на 2014-2015 роки</t>
  </si>
  <si>
    <t>Програма розвитку місцевого самоврядування в Івано-Франківській області на 2011- 2015 роки</t>
  </si>
  <si>
    <t>Програма розвитку освіти Івано-Франківщини на 2008-2015 роки</t>
  </si>
  <si>
    <t>Регіональна цільова програма містобудівного кадастру Івано-Франківської області на 2012-2016 роки</t>
  </si>
  <si>
    <t>Управління молоді і спорту облдержадміністрації</t>
  </si>
  <si>
    <t>Цільова програма фінансування мобілізаційних заходів та цивільного захисту населення в Івано-Франківській області</t>
  </si>
  <si>
    <t>Департамент міжнародного співробітництва, євроінтеграції та розвитку туристичної інфраструктуриоблдержадміністрації</t>
  </si>
  <si>
    <t>Обласна Програма пошуку та перепоховання жертв воєн, депортацій та репресій тоталітарних режимів на 2014-2015 роки</t>
  </si>
  <si>
    <t>Регіональна цільова програма  забезпечення діяльності комунального підприємства Івано-Франківської обласної ради з експлуатації майна на 2014-2016 роки</t>
  </si>
  <si>
    <t>підпрограма міжнародного співробітництва області на 2013-2015 роки</t>
  </si>
  <si>
    <t xml:space="preserve">Регіональна цільова програма розвитку міжнародного співробітництва області на 2012-2015 роки:                     </t>
  </si>
  <si>
    <t>Обласна програма "Теплий заклад культури Прикарпаття" на 2011-2015 роки</t>
  </si>
  <si>
    <t>Обласна програма соціальної підтримки та реабілітації інвалідів зору на 2015-2019 роки</t>
  </si>
  <si>
    <t>Регіональна цільова програма соціального захисту працівників, зайнятих на роботах із шкідливими і важкими умовами праці, на 2015-2019 роки</t>
  </si>
  <si>
    <t>Обласна цільова соціальна програма підтримки сім'ї "Нова українська родина" на 2013-2016 роки</t>
  </si>
  <si>
    <t>250323</t>
  </si>
  <si>
    <t xml:space="preserve">Обласна програма підтримки сімей загиблих (постраждалих) під час масових акцій громадського протесту в період з 21 листолпада 2013 року по 21 лютого 2014 року, військовослужбовців і працівників правоохоронних органів, які брали участь в Антитерористичній 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</si>
  <si>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</si>
  <si>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</si>
  <si>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</si>
  <si>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1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</si>
  <si>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</si>
  <si>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>080002</t>
  </si>
  <si>
    <t>Обласна комплексна програма соціального захисту населення Івано-Франківської області у 2012-2016 роках</t>
  </si>
  <si>
    <t>0763</t>
  </si>
  <si>
    <t>0830</t>
  </si>
  <si>
    <t>0133</t>
  </si>
  <si>
    <t>0822</t>
  </si>
  <si>
    <t>0829</t>
  </si>
  <si>
    <t>1040</t>
  </si>
  <si>
    <t>0810</t>
  </si>
  <si>
    <t>0990</t>
  </si>
  <si>
    <t>0490</t>
  </si>
  <si>
    <t>0411</t>
  </si>
  <si>
    <t>0320</t>
  </si>
  <si>
    <t>Програма соціально-економічного і культурного розвитку області на 2015 рік</t>
  </si>
  <si>
    <t>0421</t>
  </si>
  <si>
    <t>0511</t>
  </si>
  <si>
    <t>0620</t>
  </si>
  <si>
    <t>0443</t>
  </si>
  <si>
    <t>1090</t>
  </si>
  <si>
    <t>1030</t>
  </si>
  <si>
    <t>0180</t>
  </si>
  <si>
    <t>Програма з реєстрації прав на земеньні ділянки, виконання робіт із землеустрою та погодження меж земельних ділянок, щодо яких обласній раді видано державні акти на право їх постійного користування на 2015-2016 роки</t>
  </si>
  <si>
    <t>Програма приватизації об'єктів спільної власності територіальних громад сіл, селищ, міст області на 2014-2016 роки</t>
  </si>
  <si>
    <t>Регіональна цільова програма впровадження в області ІІІ фази проекту Європейського Союзу та Програми розвитку Організації Об'єднаних Націй "Місцевий розвиток, орієнтований на громаду" на 2015-2018 роки</t>
  </si>
  <si>
    <t>Підпрограма  організації запобіжних та рятувальних заходів на водних об'єктах Івано-Франківської області на 2011-2015 роки</t>
  </si>
  <si>
    <t>Підпрограма забезпечення непрацюючого населення області засобами захисту органів дихання від небезпечних хімічних речовин на 2011-2015 роки</t>
  </si>
  <si>
    <t>Підпрограма утримання обласних складів цивільної оборони (селище Отинія, селище Гвіздець) Коломийського району на 2011-2015 роки</t>
  </si>
  <si>
    <t>підпрограма євроінтеграції та транскордонного співробітництва в області на 2013-2015 рр.</t>
  </si>
  <si>
    <t>Регіональна цільова програма розвитку туризму в області на 2011-2015 роки</t>
  </si>
  <si>
    <t>Регіональна цільова програма розвитку інвестиційної діяльності на 2012-2015 роки</t>
  </si>
  <si>
    <t>Програма поліпшення родючості сільськогосподарських угідь Івано-Франківської області на 2011-2015 роки</t>
  </si>
  <si>
    <t>Регіональна цільова програма "Питна вода" на 2012-2020 роки</t>
  </si>
  <si>
    <t>Уточнений план на 2014 рік</t>
  </si>
  <si>
    <t>Відхилення</t>
  </si>
  <si>
    <t>Перелік місцевих (регіональних) програм, які фінансуватимуться за рахунок коштів обласного бюджету у 2015 році</t>
  </si>
  <si>
    <t>Директор департаменту фінансів облдержадміністрації</t>
  </si>
  <si>
    <t>до рішення районної ради</t>
  </si>
  <si>
    <t>Районна державна адміністрація</t>
  </si>
  <si>
    <t>1060</t>
  </si>
  <si>
    <t>Районна цільова програма соціального захисту і підтримки дітей-сиріт та дітей, позбавлених батьківського піклування, захисту їх житлових прав, попередження дитячої бездоглядності та безпритульності на 2016-2020 роки</t>
  </si>
  <si>
    <t xml:space="preserve">Програма підтримки та розвитку інститутів громадянського суспільства </t>
  </si>
  <si>
    <t>Інші видатки</t>
  </si>
  <si>
    <t>0100000</t>
  </si>
  <si>
    <t>0110000</t>
  </si>
  <si>
    <t>0117200</t>
  </si>
  <si>
    <t>Засоби масової інформації</t>
  </si>
  <si>
    <t>0310000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</si>
  <si>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</si>
  <si>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</si>
  <si>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0318600</t>
  </si>
  <si>
    <t>Цільова програма фінансування мобілізаційних заходів та заходів з територіальної обороноздатності на 2017 рік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</si>
  <si>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</si>
  <si>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</si>
  <si>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Районна комплексна програма оздоровлення та відпочинку дітей і молоді</t>
  </si>
  <si>
    <t>Управління соціального захисту населення райдержадміністрації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</si>
  <si>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</si>
  <si>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Відділ  агропромислового розвитку  райдержадміністрації</t>
  </si>
  <si>
    <t>Відділ  агропромислового розвитку райдержадміністрації</t>
  </si>
  <si>
    <t>Районна програма "Окремі питання соціального захисту пільгових категорій населення Рожнятівського району у 2017-2020 роках"</t>
  </si>
  <si>
    <t>Районна програма протидії захворюванню на туберкульоз в районі на 2017-2020 роки</t>
  </si>
  <si>
    <t>Районна цільова програма "Цукровий діабет" на 2015-2020 роки</t>
  </si>
  <si>
    <t>Централізовані заходи з лікування онкологічних хворих</t>
  </si>
  <si>
    <t>Районна програма "Покращення діагностики, лікування  та профілактики злоякісних новоутворів"на 2017-2022 роки</t>
  </si>
  <si>
    <t>Програми і централізовані заходи у галузі охорони здоров’я</t>
  </si>
  <si>
    <t>Районна програма "Репродуктивне здоров'я нації" на 2016-2020 роки</t>
  </si>
  <si>
    <t>Районна програма "Покращення здоров'я матерів і дітей в Рожнятівському районі" на 2016-2019 роки</t>
  </si>
  <si>
    <t>Районна програма "Здоров'я нації" на 2017-2022 роки в Рожнятівському районі</t>
  </si>
  <si>
    <t>Соціальний захист ветеранів війни та праці</t>
  </si>
  <si>
    <t>Відділ освіти райдержадміністрації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</si>
  <si>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</si>
  <si>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</si>
  <si>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Надання пільг окремим категоріям громадян з оплати послуг зв'язку</t>
  </si>
  <si>
    <t>0110180</t>
  </si>
  <si>
    <t>Інша діяльність у сфері державного управління</t>
  </si>
  <si>
    <t>0200000</t>
  </si>
  <si>
    <t>0210000</t>
  </si>
  <si>
    <t>0217610</t>
  </si>
  <si>
    <t>0215062</t>
  </si>
  <si>
    <t>0215032</t>
  </si>
  <si>
    <t>02113140</t>
  </si>
  <si>
    <t>02113112</t>
  </si>
  <si>
    <t>0600000</t>
  </si>
  <si>
    <t>0610000</t>
  </si>
  <si>
    <t>0800000</t>
  </si>
  <si>
    <t>0810000</t>
  </si>
  <si>
    <t>0813032</t>
  </si>
  <si>
    <t>0813035</t>
  </si>
  <si>
    <t>Заходи та роботи з мобілізаційної підготовки місцевого значення</t>
  </si>
  <si>
    <t>0218220</t>
  </si>
  <si>
    <t>0613140</t>
  </si>
  <si>
    <t>0222140</t>
  </si>
  <si>
    <t>0222144</t>
  </si>
  <si>
    <t>Централізовані заходи з лікування хворих на цукровий та нецукровий діабет</t>
  </si>
  <si>
    <t>0222145</t>
  </si>
  <si>
    <t>0222152</t>
  </si>
  <si>
    <t>0222142</t>
  </si>
  <si>
    <t>Компенсаційні виплати за пільговий проїзд окремих категорій громадян на залізничному транспорті</t>
  </si>
  <si>
    <t>Інші програми  та заходи у сфері охорони здоров’я</t>
  </si>
  <si>
    <t>0813242</t>
  </si>
  <si>
    <t>Інші заходи у сфері соціального захисту і соціального забезпечення</t>
  </si>
  <si>
    <t>0813180</t>
  </si>
  <si>
    <t>3190</t>
  </si>
  <si>
    <t>0813190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</si>
  <si>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</si>
  <si>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</si>
  <si>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</si>
  <si>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</si>
  <si>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Код Функціональної  класифікації видатків та кредитування  бюджету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</si>
  <si>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</si>
  <si>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</si>
  <si>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</si>
  <si>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</si>
  <si>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УСЬОГО</t>
  </si>
  <si>
    <t>0218110</t>
  </si>
  <si>
    <t>Заходи із запобігання та ліквідації надзвичайних ситуацій та наслідків стихійного лиха</t>
  </si>
  <si>
    <t>Районна програма підтримки малогоі середнього  підприємництва в Рожнятівському районі на 2019-2020 роки</t>
  </si>
  <si>
    <t>0380</t>
  </si>
  <si>
    <t>Комплекса цільова соціальна програма розвитку цивільного захисту Рожнятівського району на 2016-2020 рр</t>
  </si>
  <si>
    <t>2152</t>
  </si>
  <si>
    <t xml:space="preserve">Районна програама  "Запобігання та лікування серцево-судинних і судинно - мозкових захворювань " на 2016-2020 роки в Рожнятівському районі </t>
  </si>
  <si>
    <t>Рішення сесії районної ради від 05.11.2015 №756-32/2015</t>
  </si>
  <si>
    <t>Рішення сесії районної ради від 23.12.2016 №187-10/2016</t>
  </si>
  <si>
    <t xml:space="preserve"> Програма розвитку дитячого та юнацького спорту в Рожнятівському районі на 2019-2020 роки</t>
  </si>
  <si>
    <t>Програма розвитку футболу в Рожнятівському районі  на 2018-2020 роки</t>
  </si>
  <si>
    <t>Рішення сесії районної ради від 21.12.2017 р№353-17/2017</t>
  </si>
  <si>
    <t>Рішення сесії районної ради від 22.11.18 №482-24/2018</t>
  </si>
  <si>
    <t>Рішення сесії районної ради від 24.12.2015 №19-2/2015</t>
  </si>
  <si>
    <r>
      <t>Програми і централізовані заходи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боротьби з туберкульозом</t>
    </r>
  </si>
  <si>
    <t xml:space="preserve">Рішення сесії районної ради від 23.12.2016 №195-10/2016 </t>
  </si>
  <si>
    <t xml:space="preserve">Рішення сесії районної ради від 07.12.2016 року  № 171-9/2016 </t>
  </si>
  <si>
    <t xml:space="preserve">Рішення сесії районної ради від 05.11.2015 року № 739-32/2015 </t>
  </si>
  <si>
    <t xml:space="preserve">Рішення сесії районної ради від 24.12.2015 року № 21-2/2015 від 24.12.2015 року </t>
  </si>
  <si>
    <t xml:space="preserve">Рішення сесії районної ради від 24.12.2015 року  № 24-2/2015 </t>
  </si>
  <si>
    <t xml:space="preserve">Рішення сесії районної ради від 24.12.2015 року № 23-2/2015 </t>
  </si>
  <si>
    <t>Рішення сесій районної ради від  07.12.2016 року №169-9/2016   (зі змінами)</t>
  </si>
  <si>
    <t xml:space="preserve">Рішення сесії районної ради від 20.12.2019  №496-25/2018 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</si>
  <si>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</si>
  <si>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</si>
  <si>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</si>
  <si>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</si>
  <si>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</si>
  <si>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(код бюджету)</t>
  </si>
  <si>
    <t xml:space="preserve">                                      Начальник фінансового управління                                     Ростислав Баричка            
</t>
  </si>
  <si>
    <t>Районна цільова програма соціальної підтримки  інвалідів зору на 2019-2024 роки</t>
  </si>
  <si>
    <t>Районна цільова програма управління майном спільної власності територіальних громад сіл, селищ Рожнятівського району на 2020 рік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</si>
  <si>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</si>
  <si>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</si>
  <si>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Районна цільова програма "Молодь Рожнятівщини" на2019-2020 роки</t>
  </si>
  <si>
    <t xml:space="preserve">Рішення сесії районної ради від 21.12.2019 №527-26/2019 </t>
  </si>
  <si>
    <t>0218831</t>
  </si>
  <si>
    <t>0218832</t>
  </si>
  <si>
    <t xml:space="preserve">Районна програма підтримки індивідуального житлового будівництва на селі та поліпшення житлово-побутових умов сільського населення  "Власний Дім" на 2017-2020 роки </t>
  </si>
  <si>
    <t>Рішення сесії районної ради від 23.12.2016  №192-10/2016</t>
  </si>
  <si>
    <t>Районна програма підтримки сімей загиблих (постраждалих) під час масових акцій громадського протесту в період з 21 листопада 2013 року по 21 лютого 2014 року, учасників проведення антититерористичної операції  безпосередньо  в районах та у період її проведення, забезпечення здійснення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 та членів їх сімей</t>
  </si>
  <si>
    <t>О763</t>
  </si>
  <si>
    <t>Програма "Відшкодування вартості інсуліну та лікарських засобів за рецептами лікарів у разі амбулаторного лікування окремих груп населення та за певними категоріями захворювань в Рожнятівському районі на 2019-2021 роки"</t>
  </si>
  <si>
    <t>Рішення сесії районної ради від 20.12.2019 роки №657-32/2019</t>
  </si>
  <si>
    <t>Рішення сесії районної ради від 20.12.2019 роки №658-32/2019</t>
  </si>
  <si>
    <t>Цільова програма проведення мобілізаційних заходів та підготовки до територіальної оборони на 2020 рік</t>
  </si>
  <si>
    <t>Рішення сесії районної ради від 20.12.2019р. №662-32/2019</t>
  </si>
  <si>
    <t>Рішення сесії районної ради від 20.12.2019 №643-32/2019</t>
  </si>
  <si>
    <t>Рішення сесії районної ради від 20.12.2019р. №644-32/2019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</si>
  <si>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</si>
  <si>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</si>
  <si>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Розподіл витрат місцевого бюджету на реалізіцію місцевих / регіональних програм у 2021 році</t>
  </si>
  <si>
    <t>Програма депутатський фонд</t>
  </si>
  <si>
    <t>0112144</t>
  </si>
  <si>
    <t>0113242</t>
  </si>
  <si>
    <t>Інші заходи в галузі культури і мистецва</t>
  </si>
  <si>
    <t>Програма музею Бойківщини</t>
  </si>
  <si>
    <t>Додаток №7</t>
  </si>
  <si>
    <t xml:space="preserve">Комплексна програма соціального захисту населення </t>
  </si>
  <si>
    <t xml:space="preserve">до рішення сесії селищної ради </t>
  </si>
  <si>
    <t>від  24.12.2020 р.  №36-2/2020</t>
  </si>
  <si>
    <t>Секретар селищної ради                                                                               Тетяна Михайлишин</t>
  </si>
  <si>
    <t>09558000000</t>
  </si>
  <si>
    <t xml:space="preserve">Селищна рада </t>
  </si>
  <si>
    <t>Рішення сесії селищної ради  від 24.12.2020р. №25-2/2020</t>
  </si>
  <si>
    <t>Рішення сесії селищної ради  від 24.12.2020р. №26-2/2020</t>
  </si>
  <si>
    <t>Рішення сесії селищної ради від  24.12.2020р. №24-2/2020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</si>
</sst>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#,##0.0"/>
    <numFmt numFmtId="195" formatCode="General_)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vertAlign val="superscript"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2"/>
      <name val="Courier"/>
      <family val="0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9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8" fillId="0" borderId="0">
      <alignment/>
      <protection/>
    </xf>
    <xf numFmtId="0" fontId="46" fillId="0" borderId="5" applyNumberFormat="0" applyFill="0" applyAlignment="0" applyProtection="0"/>
    <xf numFmtId="0" fontId="47" fillId="14" borderId="6" applyNumberFormat="0" applyAlignment="0" applyProtection="0"/>
    <xf numFmtId="0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50" fillId="9" borderId="1" applyNumberFormat="0" applyAlignment="0" applyProtection="0"/>
    <xf numFmtId="195" fontId="26" fillId="0" borderId="0">
      <alignment/>
      <protection/>
    </xf>
    <xf numFmtId="195" fontId="2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17" borderId="0" applyNumberFormat="0" applyBorder="0" applyAlignment="0" applyProtection="0"/>
    <xf numFmtId="0" fontId="0" fillId="5" borderId="8" applyNumberFormat="0" applyFont="0" applyAlignment="0" applyProtection="0"/>
    <xf numFmtId="0" fontId="53" fillId="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9" fillId="4" borderId="1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8" fillId="18" borderId="10" xfId="0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8" fillId="18" borderId="10" xfId="0" applyFont="1" applyFill="1" applyBorder="1" applyAlignment="1">
      <alignment horizontal="center" vertical="center"/>
    </xf>
    <xf numFmtId="49" fontId="8" fillId="18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49" fontId="8" fillId="18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49" fontId="1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188" fontId="5" fillId="0" borderId="10" xfId="0" applyNumberFormat="1" applyFont="1" applyFill="1" applyBorder="1" applyAlignment="1">
      <alignment horizontal="right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justify"/>
    </xf>
    <xf numFmtId="0" fontId="24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0" fontId="8" fillId="18" borderId="11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wrapText="1"/>
    </xf>
    <xf numFmtId="196" fontId="24" fillId="0" borderId="10" xfId="0" applyNumberFormat="1" applyFont="1" applyFill="1" applyBorder="1" applyAlignment="1">
      <alignment horizontal="right" vertical="center"/>
    </xf>
    <xf numFmtId="196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vertical="center"/>
    </xf>
    <xf numFmtId="0" fontId="24" fillId="4" borderId="14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196" fontId="0" fillId="0" borderId="0" xfId="0" applyNumberFormat="1" applyFill="1" applyAlignment="1">
      <alignment/>
    </xf>
    <xf numFmtId="0" fontId="13" fillId="0" borderId="0" xfId="57" applyFont="1" applyAlignment="1">
      <alignment horizontal="left" wrapText="1"/>
      <protection/>
    </xf>
    <xf numFmtId="49" fontId="24" fillId="0" borderId="14" xfId="0" applyNumberFormat="1" applyFont="1" applyFill="1" applyBorder="1" applyAlignment="1">
      <alignment horizontal="center" vertical="center"/>
    </xf>
    <xf numFmtId="49" fontId="24" fillId="18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9" fontId="22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96" fontId="24" fillId="2" borderId="10" xfId="0" applyNumberFormat="1" applyFont="1" applyFill="1" applyBorder="1" applyAlignment="1">
      <alignment horizontal="right" vertical="center"/>
    </xf>
    <xf numFmtId="49" fontId="24" fillId="0" borderId="12" xfId="0" applyNumberFormat="1" applyFont="1" applyFill="1" applyBorder="1" applyAlignment="1">
      <alignment horizontal="center" vertical="center"/>
    </xf>
    <xf numFmtId="196" fontId="24" fillId="0" borderId="10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left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1" fillId="0" borderId="0" xfId="0" applyFont="1" applyAlignment="1">
      <alignment/>
    </xf>
    <xf numFmtId="195" fontId="24" fillId="4" borderId="10" xfId="55" applyFont="1" applyFill="1" applyBorder="1" applyAlignment="1">
      <alignment wrapText="1"/>
      <protection/>
    </xf>
    <xf numFmtId="49" fontId="8" fillId="18" borderId="14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18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/>
    </xf>
    <xf numFmtId="0" fontId="24" fillId="18" borderId="14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49" fontId="24" fillId="18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189" fontId="25" fillId="0" borderId="0" xfId="0" applyNumberFormat="1" applyFont="1" applyFill="1" applyAlignment="1">
      <alignment/>
    </xf>
    <xf numFmtId="0" fontId="31" fillId="0" borderId="1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1" fillId="0" borderId="13" xfId="0" applyFont="1" applyFill="1" applyBorder="1" applyAlignment="1">
      <alignment vertical="center"/>
    </xf>
    <xf numFmtId="195" fontId="24" fillId="0" borderId="10" xfId="56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vertical="center"/>
    </xf>
    <xf numFmtId="4" fontId="31" fillId="0" borderId="11" xfId="0" applyNumberFormat="1" applyFont="1" applyFill="1" applyBorder="1" applyAlignment="1">
      <alignment vertical="center"/>
    </xf>
    <xf numFmtId="2" fontId="31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196" fontId="24" fillId="0" borderId="10" xfId="0" applyNumberFormat="1" applyFont="1" applyFill="1" applyBorder="1" applyAlignment="1">
      <alignment horizontal="center" vertical="center"/>
    </xf>
    <xf numFmtId="196" fontId="24" fillId="2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justify" wrapText="1"/>
    </xf>
    <xf numFmtId="3" fontId="8" fillId="18" borderId="13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1" fontId="24" fillId="2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1" fontId="24" fillId="18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right" vertical="center"/>
    </xf>
    <xf numFmtId="1" fontId="24" fillId="19" borderId="10" xfId="0" applyNumberFormat="1" applyFont="1" applyFill="1" applyBorder="1" applyAlignment="1">
      <alignment horizontal="right" vertical="center"/>
    </xf>
    <xf numFmtId="1" fontId="24" fillId="19" borderId="10" xfId="0" applyNumberFormat="1" applyFont="1" applyFill="1" applyBorder="1" applyAlignment="1">
      <alignment horizontal="right" vertical="center" wrapText="1"/>
    </xf>
    <xf numFmtId="3" fontId="8" fillId="18" borderId="10" xfId="0" applyNumberFormat="1" applyFont="1" applyFill="1" applyBorder="1" applyAlignment="1">
      <alignment horizontal="center" vertical="center"/>
    </xf>
    <xf numFmtId="3" fontId="24" fillId="4" borderId="10" xfId="0" applyNumberFormat="1" applyFont="1" applyFill="1" applyBorder="1" applyAlignment="1">
      <alignment horizontal="center" vertical="center"/>
    </xf>
    <xf numFmtId="3" fontId="24" fillId="4" borderId="10" xfId="0" applyNumberFormat="1" applyFont="1" applyFill="1" applyBorder="1" applyAlignment="1">
      <alignment horizontal="center" vertical="center" wrapText="1"/>
    </xf>
    <xf numFmtId="1" fontId="8" fillId="18" borderId="10" xfId="0" applyNumberFormat="1" applyFont="1" applyFill="1" applyBorder="1" applyAlignment="1">
      <alignment horizontal="center" vertical="center" wrapText="1"/>
    </xf>
    <xf numFmtId="1" fontId="8" fillId="18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vertical="center" wrapText="1"/>
    </xf>
    <xf numFmtId="1" fontId="24" fillId="0" borderId="15" xfId="0" applyNumberFormat="1" applyFont="1" applyFill="1" applyBorder="1" applyAlignment="1">
      <alignment vertical="center" wrapText="1"/>
    </xf>
    <xf numFmtId="1" fontId="24" fillId="0" borderId="12" xfId="0" applyNumberFormat="1" applyFont="1" applyFill="1" applyBorder="1" applyAlignment="1">
      <alignment vertical="center" wrapText="1"/>
    </xf>
    <xf numFmtId="3" fontId="8" fillId="18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1" fontId="8" fillId="4" borderId="13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24" fillId="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49" fontId="37" fillId="0" borderId="0" xfId="0" applyNumberFormat="1" applyFont="1" applyBorder="1" applyAlignment="1" applyProtection="1">
      <alignment horizontal="center" wrapText="1"/>
      <protection/>
    </xf>
    <xf numFmtId="0" fontId="4" fillId="0" borderId="0" xfId="49" applyFont="1" applyBorder="1" applyAlignment="1">
      <alignment horizontal="center"/>
      <protection/>
    </xf>
    <xf numFmtId="1" fontId="22" fillId="0" borderId="0" xfId="0" applyNumberFormat="1" applyFont="1" applyFill="1" applyAlignment="1">
      <alignment/>
    </xf>
    <xf numFmtId="0" fontId="24" fillId="0" borderId="15" xfId="0" applyFont="1" applyBorder="1" applyAlignment="1">
      <alignment vertical="center" wrapText="1"/>
    </xf>
    <xf numFmtId="3" fontId="13" fillId="0" borderId="0" xfId="57" applyNumberFormat="1" applyFont="1" applyAlignment="1">
      <alignment horizontal="left" wrapText="1"/>
      <protection/>
    </xf>
    <xf numFmtId="1" fontId="24" fillId="0" borderId="18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95" fontId="24" fillId="4" borderId="10" xfId="55" applyFont="1" applyFill="1" applyBorder="1" applyAlignment="1">
      <alignment horizontal="center" vertical="center" wrapText="1"/>
      <protection/>
    </xf>
    <xf numFmtId="195" fontId="24" fillId="4" borderId="10" xfId="55" applyFont="1" applyFill="1" applyBorder="1" applyAlignment="1">
      <alignment vertical="center" wrapText="1"/>
      <protection/>
    </xf>
    <xf numFmtId="0" fontId="8" fillId="0" borderId="0" xfId="57" applyFont="1" applyAlignment="1">
      <alignment horizontal="left"/>
      <protection/>
    </xf>
    <xf numFmtId="49" fontId="24" fillId="0" borderId="14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vertical="center"/>
    </xf>
    <xf numFmtId="1" fontId="24" fillId="4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4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95" fontId="24" fillId="0" borderId="10" xfId="55" applyFont="1" applyFill="1" applyBorder="1" applyAlignment="1" applyProtection="1">
      <alignment horizontal="left" wrapText="1"/>
      <protection/>
    </xf>
    <xf numFmtId="1" fontId="33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wrapText="1"/>
    </xf>
    <xf numFmtId="1" fontId="24" fillId="4" borderId="10" xfId="0" applyNumberFormat="1" applyFont="1" applyFill="1" applyBorder="1" applyAlignment="1">
      <alignment horizontal="left" vertical="center" wrapText="1"/>
    </xf>
    <xf numFmtId="1" fontId="24" fillId="4" borderId="10" xfId="0" applyNumberFormat="1" applyFont="1" applyFill="1" applyBorder="1" applyAlignment="1">
      <alignment horizontal="right" vertical="center" wrapText="1"/>
    </xf>
    <xf numFmtId="1" fontId="24" fillId="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justify" wrapText="1"/>
    </xf>
    <xf numFmtId="0" fontId="8" fillId="18" borderId="1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wrapText="1"/>
    </xf>
    <xf numFmtId="0" fontId="24" fillId="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17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28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4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4" fillId="4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24" fillId="0" borderId="15" xfId="0" applyFont="1" applyBorder="1" applyAlignment="1">
      <alignment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95" fontId="8" fillId="18" borderId="10" xfId="55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1" fontId="24" fillId="4" borderId="10" xfId="0" applyNumberFormat="1" applyFont="1" applyFill="1" applyBorder="1" applyAlignment="1">
      <alignment horizontal="center" vertical="center" wrapText="1"/>
    </xf>
    <xf numFmtId="195" fontId="24" fillId="4" borderId="10" xfId="55" applyFont="1" applyFill="1" applyBorder="1" applyAlignment="1">
      <alignment horizontal="left" wrapText="1"/>
      <protection/>
    </xf>
    <xf numFmtId="0" fontId="0" fillId="0" borderId="10" xfId="0" applyBorder="1" applyAlignment="1">
      <alignment horizontal="left" wrapText="1"/>
    </xf>
    <xf numFmtId="1" fontId="24" fillId="4" borderId="10" xfId="0" applyNumberFormat="1" applyFont="1" applyFill="1" applyBorder="1" applyAlignment="1">
      <alignment vertical="center" wrapText="1"/>
    </xf>
    <xf numFmtId="1" fontId="2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 wrapText="1"/>
    </xf>
    <xf numFmtId="0" fontId="13" fillId="0" borderId="0" xfId="57" applyFont="1" applyAlignment="1">
      <alignment horizontal="left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osvita" xfId="55"/>
    <cellStyle name="Обычный_Sport" xfId="56"/>
    <cellStyle name="Обычный_Додатки до сесії останні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="75" zoomScaleNormal="75" zoomScaleSheetLayoutView="75" zoomScalePageLayoutView="0" workbookViewId="0" topLeftCell="B1">
      <selection activeCell="G16" sqref="G16"/>
    </sheetView>
  </sheetViews>
  <sheetFormatPr defaultColWidth="9.140625" defaultRowHeight="12.75"/>
  <cols>
    <col min="1" max="1" width="6.7109375" style="14" hidden="1" customWidth="1"/>
    <col min="2" max="2" width="11.7109375" style="14" customWidth="1"/>
    <col min="3" max="3" width="14.57421875" style="14" customWidth="1"/>
    <col min="4" max="4" width="11.8515625" style="57" customWidth="1"/>
    <col min="5" max="5" width="32.421875" style="14" customWidth="1"/>
    <col min="6" max="6" width="28.140625" style="14" customWidth="1"/>
    <col min="7" max="8" width="15.28125" style="14" customWidth="1"/>
    <col min="9" max="9" width="14.140625" style="14" customWidth="1"/>
    <col min="10" max="10" width="10.8515625" style="14" customWidth="1"/>
    <col min="11" max="11" width="12.8515625" style="14" customWidth="1"/>
    <col min="12" max="12" width="12.140625" style="0" hidden="1" customWidth="1"/>
    <col min="13" max="13" width="13.00390625" style="0" hidden="1" customWidth="1"/>
    <col min="14" max="14" width="10.140625" style="0" customWidth="1"/>
  </cols>
  <sheetData>
    <row r="1" ht="15.75">
      <c r="J1" s="165"/>
    </row>
    <row r="2" spans="1:11" ht="15.75">
      <c r="A2" s="1"/>
      <c r="B2" s="1"/>
      <c r="C2" s="1"/>
      <c r="D2" s="54"/>
      <c r="E2" s="1"/>
      <c r="F2" s="1"/>
      <c r="G2" s="1"/>
      <c r="H2" s="1"/>
      <c r="I2" s="247" t="s">
        <v>260</v>
      </c>
      <c r="J2" s="248"/>
      <c r="K2" s="248"/>
    </row>
    <row r="3" spans="1:11" ht="15.75">
      <c r="A3" s="1"/>
      <c r="B3" s="1"/>
      <c r="C3" s="1"/>
      <c r="D3" s="54"/>
      <c r="E3" s="1"/>
      <c r="F3" s="1"/>
      <c r="G3" s="1"/>
      <c r="H3" s="1"/>
      <c r="I3" s="249" t="s">
        <v>262</v>
      </c>
      <c r="J3" s="248"/>
      <c r="K3" s="248"/>
    </row>
    <row r="4" spans="1:11" ht="15.75">
      <c r="A4" s="1"/>
      <c r="B4" s="1"/>
      <c r="C4" s="1"/>
      <c r="D4" s="54"/>
      <c r="E4" s="1"/>
      <c r="F4" s="1"/>
      <c r="G4" s="1"/>
      <c r="H4" s="1"/>
      <c r="I4" s="247" t="s">
        <v>263</v>
      </c>
      <c r="J4" s="250"/>
      <c r="K4" s="250"/>
    </row>
    <row r="5" spans="1:11" ht="10.5" customHeight="1">
      <c r="A5" s="1"/>
      <c r="B5" s="1"/>
      <c r="C5" s="1"/>
      <c r="D5" s="54"/>
      <c r="E5" s="1"/>
      <c r="F5" s="1"/>
      <c r="G5" s="1"/>
      <c r="H5" s="1"/>
      <c r="I5" s="1"/>
      <c r="J5" s="1"/>
      <c r="K5" s="1"/>
    </row>
    <row r="6" spans="1:11" ht="18.75" customHeight="1">
      <c r="A6" s="251" t="s">
        <v>254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9.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</row>
    <row r="8" spans="1:11" ht="19.5" customHeight="1">
      <c r="A8" s="195"/>
      <c r="B8" s="195"/>
      <c r="C8" s="205" t="s">
        <v>265</v>
      </c>
      <c r="D8" s="195"/>
      <c r="E8" s="195"/>
      <c r="F8" s="195"/>
      <c r="G8" s="195"/>
      <c r="H8" s="195"/>
      <c r="I8" s="195"/>
      <c r="J8" s="195"/>
      <c r="K8" s="195"/>
    </row>
    <row r="9" spans="1:15" ht="14.25" customHeight="1">
      <c r="A9" s="1"/>
      <c r="B9" s="1"/>
      <c r="C9" s="206" t="s">
        <v>231</v>
      </c>
      <c r="D9" s="54"/>
      <c r="E9" s="1"/>
      <c r="F9" s="1"/>
      <c r="G9" s="1"/>
      <c r="H9" s="1"/>
      <c r="I9" s="2"/>
      <c r="J9" s="2"/>
      <c r="K9" s="3" t="s">
        <v>226</v>
      </c>
      <c r="O9" s="113"/>
    </row>
    <row r="10" spans="1:11" ht="20.25" customHeight="1">
      <c r="A10" s="1"/>
      <c r="B10" s="264" t="s">
        <v>227</v>
      </c>
      <c r="C10" s="266" t="s">
        <v>228</v>
      </c>
      <c r="D10" s="267" t="s">
        <v>197</v>
      </c>
      <c r="E10" s="254" t="s">
        <v>229</v>
      </c>
      <c r="F10" s="254" t="s">
        <v>198</v>
      </c>
      <c r="G10" s="254" t="s">
        <v>230</v>
      </c>
      <c r="H10" s="254" t="s">
        <v>199</v>
      </c>
      <c r="I10" s="254" t="s">
        <v>2</v>
      </c>
      <c r="J10" s="268" t="s">
        <v>3</v>
      </c>
      <c r="K10" s="269"/>
    </row>
    <row r="11" spans="1:13" ht="213.75" customHeight="1">
      <c r="A11" s="109" t="s">
        <v>88</v>
      </c>
      <c r="B11" s="265"/>
      <c r="C11" s="255"/>
      <c r="D11" s="255"/>
      <c r="E11" s="255"/>
      <c r="F11" s="255"/>
      <c r="G11" s="255"/>
      <c r="H11" s="255"/>
      <c r="I11" s="256"/>
      <c r="J11" s="111" t="s">
        <v>200</v>
      </c>
      <c r="K11" s="111" t="s">
        <v>201</v>
      </c>
      <c r="L11" s="110" t="s">
        <v>122</v>
      </c>
      <c r="M11" s="59" t="s">
        <v>123</v>
      </c>
    </row>
    <row r="12" spans="1:13" s="201" customFormat="1" ht="18.75" customHeight="1">
      <c r="A12" s="197"/>
      <c r="B12" s="200">
        <v>1</v>
      </c>
      <c r="C12" s="200">
        <v>2</v>
      </c>
      <c r="D12" s="200">
        <v>3</v>
      </c>
      <c r="E12" s="200">
        <v>4</v>
      </c>
      <c r="F12" s="200">
        <v>5</v>
      </c>
      <c r="G12" s="200">
        <v>6</v>
      </c>
      <c r="H12" s="200">
        <v>7</v>
      </c>
      <c r="I12" s="200">
        <v>8</v>
      </c>
      <c r="J12" s="196">
        <v>9</v>
      </c>
      <c r="K12" s="196">
        <v>10</v>
      </c>
      <c r="L12" s="198"/>
      <c r="M12" s="199"/>
    </row>
    <row r="13" spans="1:13" s="144" customFormat="1" ht="17.25" customHeight="1">
      <c r="A13" s="45">
        <v>73</v>
      </c>
      <c r="B13" s="49" t="s">
        <v>132</v>
      </c>
      <c r="C13" s="242" t="s">
        <v>266</v>
      </c>
      <c r="D13" s="245"/>
      <c r="E13" s="245"/>
      <c r="F13" s="246"/>
      <c r="G13" s="108"/>
      <c r="H13" s="167">
        <f>SUM(H14)</f>
        <v>773930</v>
      </c>
      <c r="I13" s="167">
        <f>SUM(I14)</f>
        <v>773930</v>
      </c>
      <c r="J13" s="167">
        <f>SUM(J14)</f>
        <v>0</v>
      </c>
      <c r="K13" s="167">
        <f>SUM(K14)</f>
        <v>0</v>
      </c>
      <c r="L13" s="143"/>
      <c r="M13" s="143"/>
    </row>
    <row r="14" spans="1:13" s="144" customFormat="1" ht="17.25" customHeight="1">
      <c r="A14" s="45"/>
      <c r="B14" s="101" t="s">
        <v>133</v>
      </c>
      <c r="C14" s="132"/>
      <c r="D14" s="242" t="s">
        <v>266</v>
      </c>
      <c r="E14" s="243"/>
      <c r="F14" s="244"/>
      <c r="G14" s="108"/>
      <c r="H14" s="167">
        <f>SUM(H16+H65+H77)</f>
        <v>773930</v>
      </c>
      <c r="I14" s="167">
        <f>SUM(I16+I65+I77)</f>
        <v>773930</v>
      </c>
      <c r="J14" s="167">
        <f>SUM(J16+J65+J77)</f>
        <v>0</v>
      </c>
      <c r="K14" s="167">
        <f>SUM(K16+K65+K77)</f>
        <v>0</v>
      </c>
      <c r="L14" s="143"/>
      <c r="M14" s="143"/>
    </row>
    <row r="15" spans="1:15" ht="101.25" customHeight="1" hidden="1">
      <c r="A15" s="73"/>
      <c r="B15" s="76" t="s">
        <v>162</v>
      </c>
      <c r="C15" s="76" t="s">
        <v>110</v>
      </c>
      <c r="D15" s="76" t="s">
        <v>94</v>
      </c>
      <c r="E15" s="119" t="s">
        <v>163</v>
      </c>
      <c r="F15" s="166" t="s">
        <v>234</v>
      </c>
      <c r="G15" s="166" t="s">
        <v>251</v>
      </c>
      <c r="H15" s="168">
        <f>SUM(I15+J15)</f>
        <v>0</v>
      </c>
      <c r="I15" s="169"/>
      <c r="J15" s="170"/>
      <c r="K15" s="170"/>
      <c r="L15" s="61">
        <v>134</v>
      </c>
      <c r="M15" s="61">
        <f>K15-L15</f>
        <v>-134</v>
      </c>
      <c r="N15" s="7"/>
      <c r="O15" s="6"/>
    </row>
    <row r="16" spans="1:15" ht="80.25" customHeight="1">
      <c r="A16" s="73"/>
      <c r="B16" s="76" t="s">
        <v>162</v>
      </c>
      <c r="C16" s="76" t="s">
        <v>110</v>
      </c>
      <c r="D16" s="76" t="s">
        <v>94</v>
      </c>
      <c r="E16" s="119" t="s">
        <v>163</v>
      </c>
      <c r="F16" s="72" t="s">
        <v>255</v>
      </c>
      <c r="G16" s="72" t="s">
        <v>267</v>
      </c>
      <c r="H16" s="168">
        <f>SUM(I16+J16)</f>
        <v>300000</v>
      </c>
      <c r="I16" s="169">
        <v>300000</v>
      </c>
      <c r="J16" s="170"/>
      <c r="K16" s="170"/>
      <c r="L16" s="61">
        <v>6.5</v>
      </c>
      <c r="M16" s="61">
        <f>K16-L16</f>
        <v>-6.5</v>
      </c>
      <c r="N16" s="58"/>
      <c r="O16" s="6"/>
    </row>
    <row r="17" spans="1:15" ht="48.75" customHeight="1" hidden="1">
      <c r="A17" s="73"/>
      <c r="B17" s="76" t="s">
        <v>134</v>
      </c>
      <c r="C17" s="98">
        <v>7200</v>
      </c>
      <c r="D17" s="259" t="s">
        <v>135</v>
      </c>
      <c r="E17" s="278"/>
      <c r="F17" s="72"/>
      <c r="G17" s="72"/>
      <c r="H17" s="72"/>
      <c r="I17" s="163"/>
      <c r="J17" s="74"/>
      <c r="K17" s="86"/>
      <c r="L17" s="61"/>
      <c r="M17" s="61"/>
      <c r="N17" s="58"/>
      <c r="O17" s="6"/>
    </row>
    <row r="18" spans="1:15" ht="48.75" customHeight="1" hidden="1">
      <c r="A18" s="73"/>
      <c r="B18" s="76"/>
      <c r="C18" s="98"/>
      <c r="D18" s="76"/>
      <c r="E18" s="133"/>
      <c r="F18" s="72"/>
      <c r="G18" s="72"/>
      <c r="H18" s="72"/>
      <c r="I18" s="164"/>
      <c r="J18" s="102"/>
      <c r="K18" s="102"/>
      <c r="L18" s="61"/>
      <c r="M18" s="61"/>
      <c r="N18" s="58"/>
      <c r="O18" s="6"/>
    </row>
    <row r="19" spans="1:15" ht="46.5" customHeight="1" hidden="1">
      <c r="A19" s="73"/>
      <c r="B19" s="76"/>
      <c r="C19" s="98"/>
      <c r="D19" s="76"/>
      <c r="E19" s="72"/>
      <c r="F19" s="72"/>
      <c r="G19" s="72"/>
      <c r="H19" s="72"/>
      <c r="I19" s="163"/>
      <c r="J19" s="74"/>
      <c r="K19" s="86"/>
      <c r="L19" s="61"/>
      <c r="M19" s="61"/>
      <c r="N19" s="58"/>
      <c r="O19" s="6"/>
    </row>
    <row r="20" spans="1:13" s="144" customFormat="1" ht="15" customHeight="1" hidden="1">
      <c r="A20" s="48">
        <v>67</v>
      </c>
      <c r="B20" s="49" t="s">
        <v>164</v>
      </c>
      <c r="C20" s="262" t="s">
        <v>127</v>
      </c>
      <c r="D20" s="263"/>
      <c r="E20" s="262"/>
      <c r="F20" s="262"/>
      <c r="G20" s="46"/>
      <c r="H20" s="184"/>
      <c r="I20" s="184"/>
      <c r="J20" s="184"/>
      <c r="K20" s="184"/>
      <c r="L20" s="145"/>
      <c r="M20" s="146">
        <f>K20-L20</f>
        <v>0</v>
      </c>
    </row>
    <row r="21" spans="1:14" s="144" customFormat="1" ht="15" customHeight="1" hidden="1">
      <c r="A21" s="48"/>
      <c r="B21" s="101" t="s">
        <v>165</v>
      </c>
      <c r="C21" s="97"/>
      <c r="D21" s="262" t="s">
        <v>127</v>
      </c>
      <c r="E21" s="252"/>
      <c r="F21" s="252"/>
      <c r="G21" s="46"/>
      <c r="H21" s="184"/>
      <c r="I21" s="184"/>
      <c r="J21" s="184"/>
      <c r="K21" s="184"/>
      <c r="L21" s="145"/>
      <c r="M21" s="146"/>
      <c r="N21" s="147"/>
    </row>
    <row r="22" spans="1:13" s="47" customFormat="1" ht="15" customHeight="1" hidden="1">
      <c r="A22" s="134"/>
      <c r="B22" s="76"/>
      <c r="C22" s="73"/>
      <c r="D22" s="223"/>
      <c r="E22" s="119"/>
      <c r="F22" s="119"/>
      <c r="G22" s="119"/>
      <c r="H22" s="177"/>
      <c r="I22" s="176"/>
      <c r="J22" s="176"/>
      <c r="K22" s="176"/>
      <c r="L22" s="62"/>
      <c r="M22" s="61"/>
    </row>
    <row r="23" spans="1:13" s="47" customFormat="1" ht="177.75" customHeight="1" hidden="1">
      <c r="A23" s="134"/>
      <c r="B23" s="76" t="s">
        <v>256</v>
      </c>
      <c r="C23" s="73">
        <v>2144</v>
      </c>
      <c r="D23" s="70" t="s">
        <v>244</v>
      </c>
      <c r="E23" s="119" t="s">
        <v>182</v>
      </c>
      <c r="F23" s="226" t="s">
        <v>245</v>
      </c>
      <c r="G23" s="219" t="s">
        <v>250</v>
      </c>
      <c r="H23" s="227"/>
      <c r="I23" s="218"/>
      <c r="J23" s="218"/>
      <c r="K23" s="218"/>
      <c r="L23" s="62"/>
      <c r="M23" s="61"/>
    </row>
    <row r="24" spans="1:15" ht="75" customHeight="1" hidden="1">
      <c r="A24" s="73"/>
      <c r="B24" s="76" t="s">
        <v>166</v>
      </c>
      <c r="C24" s="73">
        <v>7610</v>
      </c>
      <c r="D24" s="82" t="s">
        <v>101</v>
      </c>
      <c r="E24" s="119" t="s">
        <v>138</v>
      </c>
      <c r="F24" s="77" t="s">
        <v>205</v>
      </c>
      <c r="G24" s="75" t="s">
        <v>215</v>
      </c>
      <c r="H24" s="168">
        <f aca="true" t="shared" si="0" ref="H24:H37">SUM(I24+J24)</f>
        <v>0</v>
      </c>
      <c r="I24" s="174"/>
      <c r="J24" s="175"/>
      <c r="K24" s="175"/>
      <c r="L24" s="42"/>
      <c r="M24" s="61"/>
      <c r="N24" s="93"/>
      <c r="O24" s="6"/>
    </row>
    <row r="25" spans="1:15" ht="54.75" customHeight="1" hidden="1">
      <c r="A25" s="73"/>
      <c r="B25" s="76"/>
      <c r="C25" s="73"/>
      <c r="D25" s="82"/>
      <c r="E25" s="119"/>
      <c r="F25" s="77"/>
      <c r="G25" s="75"/>
      <c r="H25" s="168">
        <f t="shared" si="0"/>
        <v>0</v>
      </c>
      <c r="I25" s="177"/>
      <c r="J25" s="177"/>
      <c r="K25" s="177"/>
      <c r="L25" s="42"/>
      <c r="M25" s="61"/>
      <c r="N25" s="93"/>
      <c r="O25" s="6"/>
    </row>
    <row r="26" spans="1:15" ht="79.5" customHeight="1" hidden="1">
      <c r="A26" s="73"/>
      <c r="B26" s="76"/>
      <c r="C26" s="73"/>
      <c r="D26" s="82"/>
      <c r="E26" s="119"/>
      <c r="F26" s="224"/>
      <c r="G26" s="72"/>
      <c r="H26" s="168"/>
      <c r="I26" s="174"/>
      <c r="J26" s="175"/>
      <c r="K26" s="175"/>
      <c r="L26" s="42"/>
      <c r="M26" s="61"/>
      <c r="N26" s="93"/>
      <c r="O26" s="6"/>
    </row>
    <row r="27" spans="1:15" ht="83.25" customHeight="1" hidden="1">
      <c r="A27" s="73"/>
      <c r="B27" s="76" t="s">
        <v>203</v>
      </c>
      <c r="C27" s="73">
        <v>8110</v>
      </c>
      <c r="D27" s="82" t="s">
        <v>102</v>
      </c>
      <c r="E27" s="119" t="s">
        <v>204</v>
      </c>
      <c r="F27" s="75" t="s">
        <v>207</v>
      </c>
      <c r="G27" s="75" t="s">
        <v>216</v>
      </c>
      <c r="H27" s="168">
        <f t="shared" si="0"/>
        <v>0</v>
      </c>
      <c r="I27" s="174"/>
      <c r="J27" s="175"/>
      <c r="K27" s="175"/>
      <c r="L27" s="42"/>
      <c r="M27" s="61"/>
      <c r="N27" s="93"/>
      <c r="O27" s="6"/>
    </row>
    <row r="28" spans="1:15" ht="93.75" customHeight="1" hidden="1">
      <c r="A28" s="73"/>
      <c r="B28" s="76" t="s">
        <v>178</v>
      </c>
      <c r="C28" s="98">
        <v>8220</v>
      </c>
      <c r="D28" s="76" t="s">
        <v>206</v>
      </c>
      <c r="E28" s="158" t="s">
        <v>177</v>
      </c>
      <c r="F28" s="75" t="s">
        <v>248</v>
      </c>
      <c r="G28" s="75" t="s">
        <v>249</v>
      </c>
      <c r="H28" s="168">
        <f t="shared" si="0"/>
        <v>0</v>
      </c>
      <c r="I28" s="174"/>
      <c r="J28" s="175"/>
      <c r="K28" s="175"/>
      <c r="L28" s="42"/>
      <c r="M28" s="61"/>
      <c r="N28" s="6"/>
      <c r="O28" s="6"/>
    </row>
    <row r="29" spans="1:15" ht="37.5" customHeight="1" hidden="1">
      <c r="A29" s="73"/>
      <c r="B29" s="76" t="s">
        <v>139</v>
      </c>
      <c r="C29" s="73">
        <v>8600</v>
      </c>
      <c r="D29" s="76" t="s">
        <v>94</v>
      </c>
      <c r="E29" s="81" t="s">
        <v>131</v>
      </c>
      <c r="F29" s="77" t="s">
        <v>130</v>
      </c>
      <c r="G29" s="77"/>
      <c r="H29" s="168">
        <f t="shared" si="0"/>
        <v>0</v>
      </c>
      <c r="I29" s="178"/>
      <c r="J29" s="175"/>
      <c r="K29" s="175"/>
      <c r="L29" s="63">
        <v>433</v>
      </c>
      <c r="M29" s="61">
        <f aca="true" t="shared" si="1" ref="M29:M34">K29-L29</f>
        <v>-433</v>
      </c>
      <c r="N29" s="6"/>
      <c r="O29" s="6"/>
    </row>
    <row r="30" spans="1:15" ht="18.75" customHeight="1" hidden="1">
      <c r="A30" s="73"/>
      <c r="B30" s="76" t="s">
        <v>139</v>
      </c>
      <c r="C30" s="73"/>
      <c r="D30" s="76"/>
      <c r="E30" s="119"/>
      <c r="F30" s="75"/>
      <c r="G30" s="75"/>
      <c r="H30" s="168">
        <f t="shared" si="0"/>
        <v>0</v>
      </c>
      <c r="I30" s="178"/>
      <c r="J30" s="175"/>
      <c r="K30" s="175"/>
      <c r="L30" s="63">
        <v>1703.4</v>
      </c>
      <c r="M30" s="61">
        <f t="shared" si="1"/>
        <v>-1703.4</v>
      </c>
      <c r="N30" s="6"/>
      <c r="O30" s="6"/>
    </row>
    <row r="31" spans="1:15" ht="62.25" customHeight="1" hidden="1">
      <c r="A31" s="73"/>
      <c r="B31" s="76" t="s">
        <v>139</v>
      </c>
      <c r="C31" s="73">
        <v>8600</v>
      </c>
      <c r="D31" s="76" t="s">
        <v>94</v>
      </c>
      <c r="E31" s="81" t="s">
        <v>131</v>
      </c>
      <c r="F31" s="75" t="s">
        <v>140</v>
      </c>
      <c r="G31" s="75"/>
      <c r="H31" s="168">
        <f t="shared" si="0"/>
        <v>0</v>
      </c>
      <c r="I31" s="178"/>
      <c r="J31" s="175"/>
      <c r="K31" s="175"/>
      <c r="L31" s="63">
        <v>12.5</v>
      </c>
      <c r="M31" s="61">
        <f t="shared" si="1"/>
        <v>-12.5</v>
      </c>
      <c r="N31" s="6"/>
      <c r="O31" s="6"/>
    </row>
    <row r="32" spans="1:15" ht="29.25" customHeight="1" hidden="1">
      <c r="A32" s="73"/>
      <c r="B32" s="73"/>
      <c r="C32" s="73"/>
      <c r="D32" s="76"/>
      <c r="E32" s="81"/>
      <c r="F32" s="71"/>
      <c r="G32" s="71"/>
      <c r="H32" s="168">
        <f t="shared" si="0"/>
        <v>0</v>
      </c>
      <c r="I32" s="178"/>
      <c r="J32" s="175"/>
      <c r="K32" s="175"/>
      <c r="L32" s="63">
        <v>873.89</v>
      </c>
      <c r="M32" s="61">
        <f t="shared" si="1"/>
        <v>-873.89</v>
      </c>
      <c r="N32" s="6"/>
      <c r="O32" s="6"/>
    </row>
    <row r="33" spans="1:15" ht="155.25" customHeight="1" hidden="1">
      <c r="A33" s="73"/>
      <c r="B33" s="76" t="s">
        <v>170</v>
      </c>
      <c r="C33" s="73">
        <v>3112</v>
      </c>
      <c r="D33" s="76" t="s">
        <v>97</v>
      </c>
      <c r="E33" s="119" t="s">
        <v>141</v>
      </c>
      <c r="F33" s="284" t="s">
        <v>129</v>
      </c>
      <c r="G33" s="112" t="s">
        <v>210</v>
      </c>
      <c r="H33" s="168">
        <f t="shared" si="0"/>
        <v>0</v>
      </c>
      <c r="I33" s="177"/>
      <c r="J33" s="174"/>
      <c r="K33" s="173"/>
      <c r="L33" s="63">
        <v>0</v>
      </c>
      <c r="M33" s="61">
        <f t="shared" si="1"/>
        <v>0</v>
      </c>
      <c r="N33" s="6"/>
      <c r="O33" s="6"/>
    </row>
    <row r="34" spans="1:15" ht="13.5" customHeight="1" hidden="1">
      <c r="A34" s="73"/>
      <c r="B34" s="73"/>
      <c r="C34" s="73"/>
      <c r="D34" s="76"/>
      <c r="E34" s="81"/>
      <c r="F34" s="285"/>
      <c r="G34" s="71"/>
      <c r="H34" s="168">
        <f t="shared" si="0"/>
        <v>0</v>
      </c>
      <c r="I34" s="178"/>
      <c r="J34" s="175"/>
      <c r="K34" s="179"/>
      <c r="L34" s="63">
        <v>215.1</v>
      </c>
      <c r="M34" s="61">
        <f t="shared" si="1"/>
        <v>-215.1</v>
      </c>
      <c r="N34" s="6"/>
      <c r="O34" s="6"/>
    </row>
    <row r="35" spans="1:15" ht="156" customHeight="1" hidden="1">
      <c r="A35" s="73"/>
      <c r="B35" s="76" t="s">
        <v>169</v>
      </c>
      <c r="C35" s="73">
        <v>3140</v>
      </c>
      <c r="D35" s="76" t="s">
        <v>97</v>
      </c>
      <c r="E35" s="119" t="s">
        <v>142</v>
      </c>
      <c r="F35" s="285"/>
      <c r="G35" s="112" t="s">
        <v>210</v>
      </c>
      <c r="H35" s="168">
        <f t="shared" si="0"/>
        <v>0</v>
      </c>
      <c r="I35" s="173"/>
      <c r="J35" s="174"/>
      <c r="K35" s="173"/>
      <c r="L35" s="63"/>
      <c r="M35" s="61"/>
      <c r="N35" s="6"/>
      <c r="O35" s="6"/>
    </row>
    <row r="36" spans="1:15" ht="59.25" customHeight="1" hidden="1">
      <c r="A36" s="73"/>
      <c r="B36" s="76"/>
      <c r="C36" s="135"/>
      <c r="D36" s="76"/>
      <c r="E36" s="119"/>
      <c r="F36" s="114"/>
      <c r="G36" s="114"/>
      <c r="H36" s="168">
        <f t="shared" si="0"/>
        <v>0</v>
      </c>
      <c r="I36" s="179"/>
      <c r="J36" s="180"/>
      <c r="K36" s="180"/>
      <c r="L36" s="63"/>
      <c r="M36" s="61"/>
      <c r="N36" s="6"/>
      <c r="O36" s="6"/>
    </row>
    <row r="37" spans="1:15" ht="78" customHeight="1" hidden="1">
      <c r="A37" s="73"/>
      <c r="B37" s="76" t="s">
        <v>167</v>
      </c>
      <c r="C37" s="73">
        <v>5062</v>
      </c>
      <c r="D37" s="76" t="s">
        <v>98</v>
      </c>
      <c r="E37" s="119" t="s">
        <v>159</v>
      </c>
      <c r="F37" s="71" t="s">
        <v>213</v>
      </c>
      <c r="G37" s="112" t="s">
        <v>214</v>
      </c>
      <c r="H37" s="168">
        <f t="shared" si="0"/>
        <v>0</v>
      </c>
      <c r="I37" s="173"/>
      <c r="J37" s="175"/>
      <c r="K37" s="175"/>
      <c r="L37" s="63">
        <v>1000</v>
      </c>
      <c r="M37" s="61">
        <f>K37-L37</f>
        <v>-1000</v>
      </c>
      <c r="N37" s="6"/>
      <c r="O37" s="6"/>
    </row>
    <row r="38" spans="1:13" s="47" customFormat="1" ht="17.25" customHeight="1" hidden="1">
      <c r="A38" s="96" t="s">
        <v>20</v>
      </c>
      <c r="B38" s="76" t="s">
        <v>136</v>
      </c>
      <c r="C38" s="96"/>
      <c r="D38" s="238"/>
      <c r="E38" s="238"/>
      <c r="F38" s="238"/>
      <c r="G38" s="238"/>
      <c r="H38" s="238"/>
      <c r="I38" s="238"/>
      <c r="J38" s="238"/>
      <c r="K38" s="238"/>
      <c r="L38" s="62"/>
      <c r="M38" s="61">
        <f>K38-L38</f>
        <v>0</v>
      </c>
    </row>
    <row r="39" spans="1:13" s="6" customFormat="1" ht="31.5" customHeight="1" hidden="1">
      <c r="A39" s="76"/>
      <c r="B39" s="76" t="s">
        <v>136</v>
      </c>
      <c r="C39" s="73"/>
      <c r="D39" s="76"/>
      <c r="E39" s="84"/>
      <c r="F39" s="84"/>
      <c r="G39" s="84"/>
      <c r="H39" s="84"/>
      <c r="I39" s="85"/>
      <c r="J39" s="104"/>
      <c r="K39" s="86"/>
      <c r="L39" s="64"/>
      <c r="M39" s="61"/>
    </row>
    <row r="40" spans="1:13" s="6" customFormat="1" ht="67.5" customHeight="1" hidden="1">
      <c r="A40" s="76"/>
      <c r="B40" s="76" t="s">
        <v>168</v>
      </c>
      <c r="C40" s="73">
        <v>5032</v>
      </c>
      <c r="D40" s="76" t="s">
        <v>98</v>
      </c>
      <c r="E40" s="84" t="s">
        <v>137</v>
      </c>
      <c r="F40" s="84" t="s">
        <v>212</v>
      </c>
      <c r="G40" s="112" t="s">
        <v>225</v>
      </c>
      <c r="H40" s="168">
        <f>SUM(I40+J40)</f>
        <v>0</v>
      </c>
      <c r="I40" s="173"/>
      <c r="J40" s="174"/>
      <c r="K40" s="175"/>
      <c r="L40" s="64"/>
      <c r="M40" s="61"/>
    </row>
    <row r="41" spans="1:15" ht="18" customHeight="1" hidden="1">
      <c r="A41" s="73"/>
      <c r="B41" s="73"/>
      <c r="C41" s="73"/>
      <c r="D41" s="76"/>
      <c r="E41" s="84"/>
      <c r="F41" s="84"/>
      <c r="G41" s="84"/>
      <c r="H41" s="84"/>
      <c r="I41" s="87"/>
      <c r="J41" s="74"/>
      <c r="K41" s="74">
        <f>SUM(I41:J41)</f>
        <v>0</v>
      </c>
      <c r="L41" s="64">
        <v>28.947</v>
      </c>
      <c r="M41" s="61">
        <f>K41-L41</f>
        <v>-28.947</v>
      </c>
      <c r="N41" s="6"/>
      <c r="O41" s="6"/>
    </row>
    <row r="42" spans="1:15" ht="18" customHeight="1" hidden="1">
      <c r="A42" s="73"/>
      <c r="B42" s="120"/>
      <c r="C42" s="238"/>
      <c r="D42" s="239"/>
      <c r="E42" s="239"/>
      <c r="F42" s="239"/>
      <c r="G42" s="239"/>
      <c r="H42" s="239"/>
      <c r="I42" s="239"/>
      <c r="J42" s="239"/>
      <c r="K42" s="239"/>
      <c r="L42" s="64"/>
      <c r="M42" s="61"/>
      <c r="N42" s="6"/>
      <c r="O42" s="6"/>
    </row>
    <row r="43" spans="1:15" ht="35.25" customHeight="1" hidden="1">
      <c r="A43" s="73"/>
      <c r="B43" s="73"/>
      <c r="C43" s="73"/>
      <c r="D43" s="76"/>
      <c r="E43" s="228"/>
      <c r="F43" s="228"/>
      <c r="G43" s="228"/>
      <c r="H43" s="228"/>
      <c r="I43" s="85"/>
      <c r="J43" s="86"/>
      <c r="K43" s="86"/>
      <c r="L43" s="64"/>
      <c r="M43" s="61"/>
      <c r="N43" s="6"/>
      <c r="O43" s="6"/>
    </row>
    <row r="44" spans="1:15" s="156" customFormat="1" ht="35.25" customHeight="1" hidden="1">
      <c r="A44" s="151"/>
      <c r="B44" s="152"/>
      <c r="C44" s="151"/>
      <c r="D44" s="275"/>
      <c r="E44" s="276"/>
      <c r="F44" s="276"/>
      <c r="G44" s="225"/>
      <c r="H44" s="229"/>
      <c r="I44" s="229"/>
      <c r="J44" s="229"/>
      <c r="K44" s="229"/>
      <c r="L44" s="153"/>
      <c r="M44" s="154"/>
      <c r="N44" s="155"/>
      <c r="O44" s="155"/>
    </row>
    <row r="45" spans="1:15" ht="35.25" customHeight="1" hidden="1">
      <c r="A45" s="73"/>
      <c r="B45" s="122" t="s">
        <v>180</v>
      </c>
      <c r="C45" s="73">
        <v>2140</v>
      </c>
      <c r="D45" s="81"/>
      <c r="E45" s="77" t="s">
        <v>153</v>
      </c>
      <c r="F45" s="119"/>
      <c r="G45" s="119"/>
      <c r="H45" s="177"/>
      <c r="I45" s="171"/>
      <c r="J45" s="171"/>
      <c r="K45" s="171"/>
      <c r="L45" s="64"/>
      <c r="M45" s="61"/>
      <c r="N45" s="6"/>
      <c r="O45" s="6"/>
    </row>
    <row r="46" spans="1:15" ht="84" customHeight="1" hidden="1">
      <c r="A46" s="73"/>
      <c r="B46" s="122" t="s">
        <v>185</v>
      </c>
      <c r="C46" s="123">
        <v>2142</v>
      </c>
      <c r="D46" s="124" t="s">
        <v>92</v>
      </c>
      <c r="E46" s="230" t="s">
        <v>217</v>
      </c>
      <c r="F46" s="119" t="s">
        <v>149</v>
      </c>
      <c r="G46" s="119" t="s">
        <v>219</v>
      </c>
      <c r="H46" s="168">
        <f aca="true" t="shared" si="2" ref="H46:H54">SUM(I46+J46)</f>
        <v>0</v>
      </c>
      <c r="I46" s="177"/>
      <c r="J46" s="172"/>
      <c r="K46" s="172"/>
      <c r="L46" s="64"/>
      <c r="M46" s="61"/>
      <c r="N46" s="6"/>
      <c r="O46" s="6"/>
    </row>
    <row r="47" spans="1:15" ht="86.25" customHeight="1" hidden="1">
      <c r="A47" s="73"/>
      <c r="B47" s="122" t="s">
        <v>181</v>
      </c>
      <c r="C47" s="123">
        <v>2144</v>
      </c>
      <c r="D47" s="124" t="s">
        <v>92</v>
      </c>
      <c r="E47" s="125" t="s">
        <v>182</v>
      </c>
      <c r="F47" s="126" t="s">
        <v>150</v>
      </c>
      <c r="G47" s="119" t="s">
        <v>220</v>
      </c>
      <c r="H47" s="168">
        <f t="shared" si="2"/>
        <v>0</v>
      </c>
      <c r="I47" s="173"/>
      <c r="J47" s="172"/>
      <c r="K47" s="172"/>
      <c r="L47" s="64"/>
      <c r="M47" s="61"/>
      <c r="N47" s="6"/>
      <c r="O47" s="6"/>
    </row>
    <row r="48" spans="1:15" ht="56.25" customHeight="1" hidden="1">
      <c r="A48" s="73"/>
      <c r="B48" s="122" t="s">
        <v>183</v>
      </c>
      <c r="C48" s="123">
        <v>2145</v>
      </c>
      <c r="D48" s="124" t="s">
        <v>92</v>
      </c>
      <c r="E48" s="125" t="s">
        <v>151</v>
      </c>
      <c r="F48" s="126" t="s">
        <v>152</v>
      </c>
      <c r="G48" s="126"/>
      <c r="H48" s="168">
        <f t="shared" si="2"/>
        <v>0</v>
      </c>
      <c r="I48" s="173"/>
      <c r="J48" s="172"/>
      <c r="K48" s="172"/>
      <c r="L48" s="64"/>
      <c r="M48" s="61"/>
      <c r="N48" s="6"/>
      <c r="O48" s="6"/>
    </row>
    <row r="49" spans="1:15" ht="111" customHeight="1" hidden="1">
      <c r="A49" s="73"/>
      <c r="B49" s="122" t="s">
        <v>184</v>
      </c>
      <c r="C49" s="124" t="s">
        <v>208</v>
      </c>
      <c r="D49" s="76" t="s">
        <v>92</v>
      </c>
      <c r="E49" s="126" t="s">
        <v>187</v>
      </c>
      <c r="F49" s="75" t="s">
        <v>209</v>
      </c>
      <c r="G49" s="119" t="s">
        <v>221</v>
      </c>
      <c r="H49" s="168">
        <f t="shared" si="2"/>
        <v>0</v>
      </c>
      <c r="I49" s="173"/>
      <c r="J49" s="172"/>
      <c r="K49" s="172"/>
      <c r="L49" s="64"/>
      <c r="M49" s="61"/>
      <c r="N49" s="6"/>
      <c r="O49" s="6"/>
    </row>
    <row r="50" spans="1:15" ht="83.25" customHeight="1" hidden="1">
      <c r="A50" s="73"/>
      <c r="B50" s="122" t="s">
        <v>184</v>
      </c>
      <c r="C50" s="123">
        <v>2152</v>
      </c>
      <c r="D50" s="76" t="s">
        <v>92</v>
      </c>
      <c r="E50" s="126" t="s">
        <v>187</v>
      </c>
      <c r="F50" s="126" t="s">
        <v>154</v>
      </c>
      <c r="G50" s="119" t="s">
        <v>222</v>
      </c>
      <c r="H50" s="168">
        <f t="shared" si="2"/>
        <v>0</v>
      </c>
      <c r="I50" s="173"/>
      <c r="J50" s="172"/>
      <c r="K50" s="172"/>
      <c r="L50" s="64"/>
      <c r="M50" s="61"/>
      <c r="N50" s="6"/>
      <c r="O50" s="6"/>
    </row>
    <row r="51" spans="1:15" ht="81.75" customHeight="1" hidden="1">
      <c r="A51" s="73"/>
      <c r="B51" s="122" t="s">
        <v>184</v>
      </c>
      <c r="C51" s="123">
        <v>2152</v>
      </c>
      <c r="D51" s="76" t="s">
        <v>92</v>
      </c>
      <c r="E51" s="126" t="s">
        <v>187</v>
      </c>
      <c r="F51" s="126" t="s">
        <v>155</v>
      </c>
      <c r="G51" s="119" t="s">
        <v>223</v>
      </c>
      <c r="H51" s="168">
        <f t="shared" si="2"/>
        <v>0</v>
      </c>
      <c r="I51" s="173"/>
      <c r="J51" s="172"/>
      <c r="K51" s="172"/>
      <c r="L51" s="64"/>
      <c r="M51" s="61"/>
      <c r="N51" s="6"/>
      <c r="O51" s="6"/>
    </row>
    <row r="52" spans="1:15" ht="140.25" customHeight="1" hidden="1">
      <c r="A52" s="73"/>
      <c r="B52" s="122" t="s">
        <v>184</v>
      </c>
      <c r="C52" s="123">
        <v>2152</v>
      </c>
      <c r="D52" s="76" t="s">
        <v>92</v>
      </c>
      <c r="E52" s="126" t="s">
        <v>187</v>
      </c>
      <c r="F52" s="126" t="s">
        <v>156</v>
      </c>
      <c r="G52" s="119" t="s">
        <v>224</v>
      </c>
      <c r="H52" s="168">
        <f t="shared" si="2"/>
        <v>0</v>
      </c>
      <c r="I52" s="173"/>
      <c r="J52" s="172"/>
      <c r="K52" s="172"/>
      <c r="L52" s="64"/>
      <c r="M52" s="61"/>
      <c r="N52" s="6"/>
      <c r="O52" s="6"/>
    </row>
    <row r="53" spans="1:15" ht="45.75" customHeight="1" hidden="1">
      <c r="A53" s="73"/>
      <c r="B53" s="216" t="s">
        <v>239</v>
      </c>
      <c r="C53" s="123">
        <v>8831</v>
      </c>
      <c r="D53" s="76" t="s">
        <v>128</v>
      </c>
      <c r="E53" s="75" t="s">
        <v>252</v>
      </c>
      <c r="F53" s="277" t="s">
        <v>241</v>
      </c>
      <c r="G53" s="278" t="s">
        <v>242</v>
      </c>
      <c r="H53" s="168">
        <f t="shared" si="2"/>
        <v>0</v>
      </c>
      <c r="I53" s="173"/>
      <c r="J53" s="172"/>
      <c r="K53" s="172"/>
      <c r="L53" s="217"/>
      <c r="M53" s="61"/>
      <c r="N53" s="6"/>
      <c r="O53" s="6"/>
    </row>
    <row r="54" spans="1:15" ht="69" customHeight="1" hidden="1">
      <c r="A54" s="73"/>
      <c r="B54" s="216" t="s">
        <v>240</v>
      </c>
      <c r="C54" s="123">
        <v>8832</v>
      </c>
      <c r="D54" s="76" t="s">
        <v>128</v>
      </c>
      <c r="E54" s="75" t="s">
        <v>253</v>
      </c>
      <c r="F54" s="277"/>
      <c r="G54" s="278"/>
      <c r="H54" s="168">
        <f t="shared" si="2"/>
        <v>0</v>
      </c>
      <c r="I54" s="173"/>
      <c r="J54" s="172"/>
      <c r="K54" s="172"/>
      <c r="L54" s="217"/>
      <c r="M54" s="61"/>
      <c r="N54" s="6"/>
      <c r="O54" s="6"/>
    </row>
    <row r="55" spans="1:15" s="150" customFormat="1" ht="30.75" customHeight="1" hidden="1">
      <c r="A55" s="97"/>
      <c r="B55" s="115" t="s">
        <v>171</v>
      </c>
      <c r="C55" s="279" t="s">
        <v>158</v>
      </c>
      <c r="D55" s="280"/>
      <c r="E55" s="280"/>
      <c r="F55" s="280"/>
      <c r="G55" s="121"/>
      <c r="H55" s="181">
        <f>SUM(H56)</f>
        <v>0</v>
      </c>
      <c r="I55" s="181">
        <f>SUM(I56)</f>
        <v>0</v>
      </c>
      <c r="J55" s="181">
        <f>SUM(J56)</f>
        <v>0</v>
      </c>
      <c r="K55" s="181">
        <f>SUM(K56)</f>
        <v>0</v>
      </c>
      <c r="L55" s="157"/>
      <c r="M55" s="146"/>
      <c r="N55" s="149"/>
      <c r="O55" s="149"/>
    </row>
    <row r="56" spans="1:15" s="150" customFormat="1" ht="27" customHeight="1" hidden="1">
      <c r="A56" s="97"/>
      <c r="B56" s="116" t="s">
        <v>172</v>
      </c>
      <c r="C56" s="117"/>
      <c r="D56" s="279" t="s">
        <v>158</v>
      </c>
      <c r="E56" s="235"/>
      <c r="F56" s="235"/>
      <c r="G56" s="121"/>
      <c r="H56" s="181">
        <f>SUM(H57+H58)</f>
        <v>0</v>
      </c>
      <c r="I56" s="181">
        <f>SUM(I57+I58)</f>
        <v>0</v>
      </c>
      <c r="J56" s="181">
        <f>SUM(J57+J58)</f>
        <v>0</v>
      </c>
      <c r="K56" s="181">
        <f>SUM(K57+K58)</f>
        <v>0</v>
      </c>
      <c r="L56" s="148"/>
      <c r="M56" s="146"/>
      <c r="N56" s="149"/>
      <c r="O56" s="149"/>
    </row>
    <row r="57" spans="1:15" ht="111.75" customHeight="1" hidden="1">
      <c r="A57" s="73"/>
      <c r="B57" s="76" t="s">
        <v>179</v>
      </c>
      <c r="C57" s="73">
        <v>3140</v>
      </c>
      <c r="D57" s="76" t="s">
        <v>97</v>
      </c>
      <c r="E57" s="112" t="s">
        <v>142</v>
      </c>
      <c r="F57" s="213" t="s">
        <v>143</v>
      </c>
      <c r="G57" s="214" t="s">
        <v>218</v>
      </c>
      <c r="H57" s="168">
        <f>SUM(I57+J57)</f>
        <v>0</v>
      </c>
      <c r="I57" s="182"/>
      <c r="J57" s="183"/>
      <c r="K57" s="183"/>
      <c r="L57" s="64"/>
      <c r="M57" s="61"/>
      <c r="N57" s="6"/>
      <c r="O57" s="6"/>
    </row>
    <row r="58" spans="1:15" ht="111.75" customHeight="1" hidden="1">
      <c r="A58" s="73"/>
      <c r="B58" s="76" t="s">
        <v>235</v>
      </c>
      <c r="C58" s="73">
        <v>3131</v>
      </c>
      <c r="D58" s="76" t="s">
        <v>97</v>
      </c>
      <c r="E58" s="112" t="s">
        <v>236</v>
      </c>
      <c r="F58" s="213" t="s">
        <v>237</v>
      </c>
      <c r="G58" s="214" t="s">
        <v>238</v>
      </c>
      <c r="H58" s="168">
        <f>SUM(I58+J58)</f>
        <v>0</v>
      </c>
      <c r="I58" s="182"/>
      <c r="J58" s="183"/>
      <c r="K58" s="183"/>
      <c r="L58" s="64"/>
      <c r="M58" s="61"/>
      <c r="N58" s="6"/>
      <c r="O58" s="6"/>
    </row>
    <row r="59" spans="1:15" s="150" customFormat="1" ht="18" customHeight="1" hidden="1">
      <c r="A59" s="97"/>
      <c r="B59" s="101" t="s">
        <v>173</v>
      </c>
      <c r="C59" s="262" t="s">
        <v>144</v>
      </c>
      <c r="D59" s="252"/>
      <c r="E59" s="252"/>
      <c r="F59" s="252"/>
      <c r="G59" s="46"/>
      <c r="H59" s="184"/>
      <c r="I59" s="184"/>
      <c r="J59" s="184"/>
      <c r="K59" s="184"/>
      <c r="L59" s="148"/>
      <c r="M59" s="146"/>
      <c r="N59" s="149"/>
      <c r="O59" s="149"/>
    </row>
    <row r="60" spans="1:13" s="144" customFormat="1" ht="17.25" customHeight="1" hidden="1">
      <c r="A60" s="48">
        <v>53</v>
      </c>
      <c r="B60" s="101" t="s">
        <v>174</v>
      </c>
      <c r="C60" s="97"/>
      <c r="D60" s="262" t="s">
        <v>144</v>
      </c>
      <c r="E60" s="262"/>
      <c r="F60" s="262"/>
      <c r="G60" s="46"/>
      <c r="H60" s="185"/>
      <c r="I60" s="185"/>
      <c r="J60" s="185"/>
      <c r="K60" s="185"/>
      <c r="L60" s="145"/>
      <c r="M60" s="146">
        <f>K60-L60</f>
        <v>0</v>
      </c>
    </row>
    <row r="61" spans="1:13" s="47" customFormat="1" ht="30" customHeight="1" hidden="1">
      <c r="A61" s="137"/>
      <c r="B61" s="120"/>
      <c r="C61" s="69"/>
      <c r="D61" s="70"/>
      <c r="E61" s="220"/>
      <c r="F61" s="220"/>
      <c r="G61" s="220"/>
      <c r="H61" s="231"/>
      <c r="I61" s="232"/>
      <c r="J61" s="233"/>
      <c r="K61" s="175"/>
      <c r="L61" s="88"/>
      <c r="M61" s="61"/>
    </row>
    <row r="62" spans="1:13" s="47" customFormat="1" ht="96" customHeight="1" hidden="1">
      <c r="A62" s="137"/>
      <c r="B62" s="257" t="s">
        <v>175</v>
      </c>
      <c r="C62" s="259" t="s">
        <v>160</v>
      </c>
      <c r="D62" s="260">
        <v>1070</v>
      </c>
      <c r="E62" s="112" t="s">
        <v>161</v>
      </c>
      <c r="F62" s="240" t="s">
        <v>148</v>
      </c>
      <c r="G62" s="240" t="s">
        <v>211</v>
      </c>
      <c r="H62" s="261">
        <f>SUM(I62+J62)</f>
        <v>0</v>
      </c>
      <c r="I62" s="283"/>
      <c r="J62" s="286"/>
      <c r="K62" s="287"/>
      <c r="L62" s="88">
        <v>813032</v>
      </c>
      <c r="M62" s="61"/>
    </row>
    <row r="63" spans="1:14" s="47" customFormat="1" ht="63.75" customHeight="1" hidden="1">
      <c r="A63" s="137"/>
      <c r="B63" s="258"/>
      <c r="C63" s="259"/>
      <c r="D63" s="260"/>
      <c r="E63" s="234"/>
      <c r="F63" s="240"/>
      <c r="G63" s="240"/>
      <c r="H63" s="261"/>
      <c r="I63" s="283"/>
      <c r="J63" s="286"/>
      <c r="K63" s="287"/>
      <c r="L63" s="88"/>
      <c r="M63" s="61"/>
      <c r="N63" s="207"/>
    </row>
    <row r="64" spans="1:13" s="47" customFormat="1" ht="69" customHeight="1" hidden="1">
      <c r="A64" s="137"/>
      <c r="B64" s="95" t="s">
        <v>176</v>
      </c>
      <c r="C64" s="69">
        <v>3035</v>
      </c>
      <c r="D64" s="70">
        <v>1070</v>
      </c>
      <c r="E64" s="75" t="s">
        <v>186</v>
      </c>
      <c r="F64" s="241"/>
      <c r="G64" s="71"/>
      <c r="H64" s="168">
        <f aca="true" t="shared" si="3" ref="H64:H74">SUM(I64+J64)</f>
        <v>0</v>
      </c>
      <c r="I64" s="173"/>
      <c r="J64" s="172"/>
      <c r="K64" s="186"/>
      <c r="L64" s="88"/>
      <c r="M64" s="61"/>
    </row>
    <row r="65" spans="1:14" s="47" customFormat="1" ht="76.5" customHeight="1">
      <c r="A65" s="134"/>
      <c r="B65" s="76" t="s">
        <v>257</v>
      </c>
      <c r="C65" s="69">
        <v>3242</v>
      </c>
      <c r="D65" s="70">
        <v>1090</v>
      </c>
      <c r="E65" s="112" t="s">
        <v>189</v>
      </c>
      <c r="F65" s="220" t="s">
        <v>261</v>
      </c>
      <c r="G65" s="72" t="s">
        <v>268</v>
      </c>
      <c r="H65" s="168">
        <f t="shared" si="3"/>
        <v>358000</v>
      </c>
      <c r="I65" s="174">
        <v>358000</v>
      </c>
      <c r="J65" s="186"/>
      <c r="K65" s="186"/>
      <c r="L65" s="62"/>
      <c r="M65" s="61"/>
      <c r="N65" s="99"/>
    </row>
    <row r="66" spans="1:18" s="47" customFormat="1" ht="124.5" customHeight="1" hidden="1">
      <c r="A66" s="134"/>
      <c r="B66" s="76" t="s">
        <v>190</v>
      </c>
      <c r="C66" s="69">
        <v>3180</v>
      </c>
      <c r="D66" s="138">
        <v>1060</v>
      </c>
      <c r="E66" s="112" t="s">
        <v>145</v>
      </c>
      <c r="F66" s="221"/>
      <c r="G66" s="222"/>
      <c r="H66" s="168">
        <f t="shared" si="3"/>
        <v>0</v>
      </c>
      <c r="I66" s="187"/>
      <c r="J66" s="186"/>
      <c r="K66" s="186"/>
      <c r="L66" s="62"/>
      <c r="M66" s="61"/>
      <c r="Q66" s="202"/>
      <c r="R66" s="203"/>
    </row>
    <row r="67" spans="1:18" s="47" customFormat="1" ht="17.25" customHeight="1" hidden="1">
      <c r="A67" s="134"/>
      <c r="B67" s="103"/>
      <c r="C67" s="139"/>
      <c r="D67" s="140"/>
      <c r="E67" s="91"/>
      <c r="F67" s="91"/>
      <c r="G67" s="91"/>
      <c r="H67" s="168">
        <f t="shared" si="3"/>
        <v>0</v>
      </c>
      <c r="I67" s="174"/>
      <c r="J67" s="186"/>
      <c r="K67" s="186"/>
      <c r="L67" s="62"/>
      <c r="M67" s="61"/>
      <c r="Q67" s="202"/>
      <c r="R67" s="203"/>
    </row>
    <row r="68" spans="1:18" s="47" customFormat="1" ht="50.25" customHeight="1" hidden="1">
      <c r="A68" s="137"/>
      <c r="B68" s="95" t="s">
        <v>188</v>
      </c>
      <c r="C68" s="69">
        <v>3242</v>
      </c>
      <c r="D68" s="70">
        <v>1090</v>
      </c>
      <c r="E68" s="112" t="s">
        <v>189</v>
      </c>
      <c r="F68" s="272" t="s">
        <v>233</v>
      </c>
      <c r="G68" s="274" t="s">
        <v>247</v>
      </c>
      <c r="H68" s="168">
        <f t="shared" si="3"/>
        <v>0</v>
      </c>
      <c r="I68" s="187"/>
      <c r="J68" s="186"/>
      <c r="K68" s="186"/>
      <c r="L68" s="62"/>
      <c r="M68" s="61"/>
      <c r="Q68" s="204"/>
      <c r="R68" s="203"/>
    </row>
    <row r="69" spans="1:18" s="47" customFormat="1" ht="114" customHeight="1" hidden="1">
      <c r="A69" s="137"/>
      <c r="B69" s="95" t="s">
        <v>190</v>
      </c>
      <c r="C69" s="69">
        <v>3180</v>
      </c>
      <c r="D69" s="70">
        <v>1060</v>
      </c>
      <c r="E69" s="112" t="s">
        <v>196</v>
      </c>
      <c r="F69" s="273"/>
      <c r="G69" s="271"/>
      <c r="H69" s="168">
        <f t="shared" si="3"/>
        <v>0</v>
      </c>
      <c r="I69" s="174"/>
      <c r="J69" s="186"/>
      <c r="K69" s="186"/>
      <c r="L69" s="62"/>
      <c r="M69" s="61"/>
      <c r="Q69" s="203"/>
      <c r="R69" s="203"/>
    </row>
    <row r="70" spans="1:13" s="47" customFormat="1" ht="34.5" customHeight="1" hidden="1">
      <c r="A70" s="137"/>
      <c r="B70" s="136" t="s">
        <v>192</v>
      </c>
      <c r="C70" s="136" t="s">
        <v>191</v>
      </c>
      <c r="D70" s="136"/>
      <c r="E70" s="141" t="s">
        <v>157</v>
      </c>
      <c r="F70" s="127"/>
      <c r="G70" s="127"/>
      <c r="H70" s="168">
        <f t="shared" si="3"/>
        <v>0</v>
      </c>
      <c r="I70" s="174"/>
      <c r="J70" s="186"/>
      <c r="K70" s="186"/>
      <c r="L70" s="62"/>
      <c r="M70" s="61"/>
    </row>
    <row r="71" spans="1:13" s="47" customFormat="1" ht="66.75" customHeight="1" hidden="1">
      <c r="A71" s="134"/>
      <c r="B71" s="76" t="s">
        <v>193</v>
      </c>
      <c r="C71" s="69">
        <v>3192</v>
      </c>
      <c r="D71" s="70">
        <v>1030</v>
      </c>
      <c r="E71" s="75" t="s">
        <v>194</v>
      </c>
      <c r="F71" s="128"/>
      <c r="G71" s="128"/>
      <c r="H71" s="168">
        <f t="shared" si="3"/>
        <v>0</v>
      </c>
      <c r="I71" s="174"/>
      <c r="J71" s="186"/>
      <c r="K71" s="186"/>
      <c r="L71" s="62"/>
      <c r="M71" s="61"/>
    </row>
    <row r="72" spans="1:13" s="47" customFormat="1" ht="76.5" customHeight="1" hidden="1">
      <c r="A72" s="137"/>
      <c r="B72" s="142"/>
      <c r="C72" s="89"/>
      <c r="D72" s="90"/>
      <c r="E72" s="107"/>
      <c r="F72" s="92"/>
      <c r="G72" s="92"/>
      <c r="H72" s="168">
        <f t="shared" si="3"/>
        <v>0</v>
      </c>
      <c r="I72" s="188"/>
      <c r="J72" s="189"/>
      <c r="K72" s="186"/>
      <c r="L72" s="88"/>
      <c r="M72" s="61"/>
    </row>
    <row r="73" spans="1:15" ht="62.25" customHeight="1" hidden="1">
      <c r="A73" s="129"/>
      <c r="B73" s="105" t="s">
        <v>188</v>
      </c>
      <c r="C73" s="106">
        <v>3242</v>
      </c>
      <c r="D73" s="76" t="s">
        <v>108</v>
      </c>
      <c r="E73" s="208" t="s">
        <v>189</v>
      </c>
      <c r="F73" s="236" t="s">
        <v>243</v>
      </c>
      <c r="G73" s="270" t="s">
        <v>246</v>
      </c>
      <c r="H73" s="168">
        <f t="shared" si="3"/>
        <v>0</v>
      </c>
      <c r="I73" s="210"/>
      <c r="J73" s="190"/>
      <c r="K73" s="186"/>
      <c r="L73" s="79"/>
      <c r="M73" s="80"/>
      <c r="N73" s="6"/>
      <c r="O73" s="6"/>
    </row>
    <row r="74" spans="1:15" ht="237" customHeight="1" hidden="1">
      <c r="A74" s="129"/>
      <c r="B74" s="103" t="s">
        <v>190</v>
      </c>
      <c r="C74" s="73">
        <v>3180</v>
      </c>
      <c r="D74" s="76" t="s">
        <v>128</v>
      </c>
      <c r="E74" s="112" t="s">
        <v>195</v>
      </c>
      <c r="F74" s="237"/>
      <c r="G74" s="271"/>
      <c r="H74" s="168">
        <f t="shared" si="3"/>
        <v>0</v>
      </c>
      <c r="I74" s="211"/>
      <c r="J74" s="191"/>
      <c r="K74" s="186"/>
      <c r="L74" s="79">
        <v>228</v>
      </c>
      <c r="M74" s="80">
        <f>K74-L74</f>
        <v>-228</v>
      </c>
      <c r="N74" s="7"/>
      <c r="O74" s="6"/>
    </row>
    <row r="75" spans="1:13" s="144" customFormat="1" ht="14.25" customHeight="1" hidden="1">
      <c r="A75" s="78">
        <v>47</v>
      </c>
      <c r="B75" s="48">
        <v>2400000</v>
      </c>
      <c r="C75" s="242" t="s">
        <v>146</v>
      </c>
      <c r="D75" s="245"/>
      <c r="E75" s="245"/>
      <c r="F75" s="245"/>
      <c r="G75" s="46"/>
      <c r="H75" s="192"/>
      <c r="I75" s="192"/>
      <c r="J75" s="192"/>
      <c r="K75" s="192"/>
      <c r="L75" s="159"/>
      <c r="M75" s="160">
        <f>K75-L75</f>
        <v>0</v>
      </c>
    </row>
    <row r="76" spans="1:13" s="144" customFormat="1" ht="14.25" customHeight="1" hidden="1">
      <c r="A76" s="78"/>
      <c r="B76" s="100">
        <v>2410000</v>
      </c>
      <c r="C76" s="97"/>
      <c r="D76" s="242" t="s">
        <v>147</v>
      </c>
      <c r="E76" s="245"/>
      <c r="F76" s="245"/>
      <c r="G76" s="46"/>
      <c r="H76" s="192"/>
      <c r="I76" s="192"/>
      <c r="J76" s="192"/>
      <c r="K76" s="192"/>
      <c r="L76" s="159"/>
      <c r="M76" s="160"/>
    </row>
    <row r="77" spans="1:15" ht="79.5" customHeight="1">
      <c r="A77" s="73"/>
      <c r="B77" s="73">
        <v>114082</v>
      </c>
      <c r="C77" s="81">
        <v>4082</v>
      </c>
      <c r="D77" s="82" t="s">
        <v>96</v>
      </c>
      <c r="E77" s="118" t="s">
        <v>258</v>
      </c>
      <c r="F77" s="71" t="s">
        <v>259</v>
      </c>
      <c r="G77" s="72" t="s">
        <v>269</v>
      </c>
      <c r="H77" s="168">
        <f>SUM(I77+J77)</f>
        <v>115930</v>
      </c>
      <c r="I77" s="169">
        <f>110930+5000</f>
        <v>115930</v>
      </c>
      <c r="J77" s="170"/>
      <c r="K77" s="193"/>
      <c r="L77" s="83">
        <v>0</v>
      </c>
      <c r="M77" s="65">
        <f>K77-L77</f>
        <v>0</v>
      </c>
      <c r="N77" s="47"/>
      <c r="O77" s="6"/>
    </row>
    <row r="78" spans="1:15" ht="12.75" customHeight="1" hidden="1">
      <c r="A78" s="129"/>
      <c r="B78" s="129"/>
      <c r="C78" s="129"/>
      <c r="D78" s="103"/>
      <c r="E78" s="130"/>
      <c r="F78" s="130"/>
      <c r="G78" s="130"/>
      <c r="H78" s="162"/>
      <c r="I78" s="163"/>
      <c r="J78" s="86"/>
      <c r="K78" s="86"/>
      <c r="L78" s="63">
        <v>0</v>
      </c>
      <c r="M78" s="61">
        <f>K78-L78</f>
        <v>0</v>
      </c>
      <c r="N78" s="6"/>
      <c r="O78" s="6"/>
    </row>
    <row r="79" spans="1:15" s="150" customFormat="1" ht="18" customHeight="1">
      <c r="A79" s="281" t="s">
        <v>202</v>
      </c>
      <c r="B79" s="282"/>
      <c r="C79" s="282"/>
      <c r="D79" s="282"/>
      <c r="E79" s="282"/>
      <c r="F79" s="131"/>
      <c r="G79" s="131"/>
      <c r="H79" s="194">
        <f>SUM(H13)</f>
        <v>773930</v>
      </c>
      <c r="I79" s="194">
        <f>SUM(I13)</f>
        <v>773930</v>
      </c>
      <c r="J79" s="194">
        <f>SUM(J13)</f>
        <v>0</v>
      </c>
      <c r="K79" s="194">
        <f>SUM(K13)</f>
        <v>0</v>
      </c>
      <c r="L79" s="12" t="e">
        <f>SUM(L15:L16,L24,L39,L41:L41,L73:L74,L77:L78,#REF!,#REF!,#REF!,#REF!,#REF!,#REF!,#REF!,#REF!,#REF!,#REF!)</f>
        <v>#REF!</v>
      </c>
      <c r="M79" s="12" t="e">
        <f>SUM(M15:M16,M24,M39,M41:M41,M73:M74,M77:M78,#REF!,#REF!,#REF!,#REF!,#REF!,#REF!,#REF!,#REF!,#REF!,#REF!)</f>
        <v>#REF!</v>
      </c>
      <c r="N79" s="161"/>
      <c r="O79" s="149"/>
    </row>
    <row r="80" spans="1:2" ht="18.75" customHeight="1" hidden="1">
      <c r="A80" s="1"/>
      <c r="B80" s="1"/>
    </row>
    <row r="81" spans="1:11" ht="18" customHeight="1" hidden="1">
      <c r="A81" s="94"/>
      <c r="B81" s="94"/>
      <c r="C81" s="94"/>
      <c r="D81" s="94"/>
      <c r="E81" s="94"/>
      <c r="F81" s="94"/>
      <c r="G81" s="94"/>
      <c r="H81" s="209"/>
      <c r="I81" s="209"/>
      <c r="J81" s="209"/>
      <c r="K81" s="209"/>
    </row>
    <row r="82" spans="1:19" ht="60.75" customHeight="1">
      <c r="A82" s="215" t="s">
        <v>232</v>
      </c>
      <c r="B82" s="253" t="s">
        <v>264</v>
      </c>
      <c r="C82" s="253"/>
      <c r="D82" s="253"/>
      <c r="E82" s="253"/>
      <c r="F82" s="253"/>
      <c r="G82" s="253"/>
      <c r="H82" s="253"/>
      <c r="I82" s="253"/>
      <c r="J82" s="253"/>
      <c r="K82" s="253"/>
      <c r="L82" s="212"/>
      <c r="M82" s="212"/>
      <c r="N82" s="212"/>
      <c r="O82" s="212"/>
      <c r="P82" s="212"/>
      <c r="Q82" s="212"/>
      <c r="R82" s="212"/>
      <c r="S82" s="212"/>
    </row>
    <row r="83" spans="1:2" ht="15.75">
      <c r="A83" s="1"/>
      <c r="B83" s="1"/>
    </row>
    <row r="84" spans="1:11" ht="15.75">
      <c r="A84" s="1"/>
      <c r="B84" s="1"/>
      <c r="C84" s="1"/>
      <c r="D84" s="54"/>
      <c r="E84" s="1"/>
      <c r="F84" s="1"/>
      <c r="G84" s="1"/>
      <c r="H84" s="1"/>
      <c r="I84" s="1"/>
      <c r="J84" s="1"/>
      <c r="K84" s="1"/>
    </row>
    <row r="85" spans="1:11" ht="15.75">
      <c r="A85" s="1"/>
      <c r="B85" s="1"/>
      <c r="C85" s="1"/>
      <c r="D85" s="54"/>
      <c r="E85" s="1"/>
      <c r="F85" s="1"/>
      <c r="G85" s="1"/>
      <c r="H85" s="1"/>
      <c r="I85" s="1"/>
      <c r="J85" s="1"/>
      <c r="K85" s="1"/>
    </row>
    <row r="86" spans="1:11" ht="15.75">
      <c r="A86" s="1"/>
      <c r="B86" s="1"/>
      <c r="C86" s="1"/>
      <c r="D86" s="54"/>
      <c r="E86" s="1"/>
      <c r="F86" s="1"/>
      <c r="G86" s="1"/>
      <c r="H86" s="1"/>
      <c r="I86" s="1"/>
      <c r="J86" s="1"/>
      <c r="K86" s="1"/>
    </row>
    <row r="87" spans="1:11" ht="15.75">
      <c r="A87" s="1"/>
      <c r="B87" s="1"/>
      <c r="C87" s="1"/>
      <c r="D87" s="54"/>
      <c r="E87" s="1"/>
      <c r="F87" s="1"/>
      <c r="G87" s="1"/>
      <c r="H87" s="1"/>
      <c r="I87" s="1"/>
      <c r="J87" s="1"/>
      <c r="K87" s="1"/>
    </row>
    <row r="88" spans="1:11" ht="15.75">
      <c r="A88" s="1"/>
      <c r="B88" s="1"/>
      <c r="C88" s="1"/>
      <c r="D88" s="54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54"/>
      <c r="E89" s="1"/>
      <c r="F89" s="1"/>
      <c r="G89" s="1"/>
      <c r="H89" s="1"/>
      <c r="I89" s="1"/>
      <c r="J89" s="1"/>
      <c r="K89" s="1"/>
    </row>
    <row r="90" spans="1:11" ht="15.75">
      <c r="A90" s="1"/>
      <c r="B90" s="1"/>
      <c r="C90" s="1"/>
      <c r="D90" s="54"/>
      <c r="E90" s="1"/>
      <c r="F90" s="1"/>
      <c r="G90" s="1"/>
      <c r="H90" s="1"/>
      <c r="I90" s="1"/>
      <c r="J90" s="1"/>
      <c r="K90" s="1"/>
    </row>
    <row r="91" spans="1:11" ht="15.75">
      <c r="A91" s="1"/>
      <c r="B91" s="1"/>
      <c r="C91" s="1"/>
      <c r="D91" s="54"/>
      <c r="E91" s="1"/>
      <c r="F91" s="1"/>
      <c r="G91" s="1"/>
      <c r="H91" s="1"/>
      <c r="I91" s="1"/>
      <c r="J91" s="1"/>
      <c r="K91" s="1"/>
    </row>
    <row r="92" spans="1:11" ht="15.75">
      <c r="A92" s="1"/>
      <c r="B92" s="1"/>
      <c r="C92" s="1"/>
      <c r="D92" s="54"/>
      <c r="E92" s="1"/>
      <c r="F92" s="1"/>
      <c r="G92" s="1"/>
      <c r="H92" s="1"/>
      <c r="I92" s="1"/>
      <c r="J92" s="1"/>
      <c r="K92" s="1"/>
    </row>
    <row r="93" spans="1:11" ht="15.75">
      <c r="A93" s="1"/>
      <c r="B93" s="1"/>
      <c r="C93" s="1"/>
      <c r="D93" s="54"/>
      <c r="E93" s="1"/>
      <c r="F93" s="1"/>
      <c r="G93" s="1"/>
      <c r="H93" s="1"/>
      <c r="I93" s="1"/>
      <c r="J93" s="1"/>
      <c r="K93" s="1"/>
    </row>
    <row r="94" spans="1:11" ht="15.75">
      <c r="A94" s="1"/>
      <c r="B94" s="1"/>
      <c r="C94" s="1"/>
      <c r="D94" s="54"/>
      <c r="E94" s="1"/>
      <c r="F94" s="1"/>
      <c r="G94" s="1"/>
      <c r="H94" s="1"/>
      <c r="I94" s="1"/>
      <c r="J94" s="1"/>
      <c r="K94" s="1"/>
    </row>
    <row r="95" spans="1:11" ht="15.75">
      <c r="A95" s="1"/>
      <c r="B95" s="1"/>
      <c r="C95" s="1"/>
      <c r="D95" s="54"/>
      <c r="E95" s="1"/>
      <c r="F95" s="1"/>
      <c r="G95" s="1"/>
      <c r="H95" s="1"/>
      <c r="I95" s="1"/>
      <c r="J95" s="1"/>
      <c r="K95" s="1"/>
    </row>
    <row r="96" spans="1:11" ht="15.75">
      <c r="A96" s="1"/>
      <c r="B96" s="1"/>
      <c r="C96" s="1"/>
      <c r="D96" s="54"/>
      <c r="E96" s="1"/>
      <c r="F96" s="1"/>
      <c r="G96" s="1"/>
      <c r="H96" s="1"/>
      <c r="I96" s="1"/>
      <c r="J96" s="1"/>
      <c r="K96" s="1"/>
    </row>
    <row r="97" spans="1:11" ht="15.75">
      <c r="A97" s="1"/>
      <c r="B97" s="1"/>
      <c r="C97" s="1"/>
      <c r="D97" s="54"/>
      <c r="E97" s="1"/>
      <c r="F97" s="1"/>
      <c r="G97" s="1"/>
      <c r="H97" s="1"/>
      <c r="I97" s="1"/>
      <c r="J97" s="1"/>
      <c r="K97" s="1"/>
    </row>
    <row r="98" spans="1:11" ht="15.75">
      <c r="A98" s="1"/>
      <c r="B98" s="1"/>
      <c r="C98" s="1"/>
      <c r="D98" s="54"/>
      <c r="E98" s="1"/>
      <c r="F98" s="1"/>
      <c r="G98" s="1"/>
      <c r="H98" s="1"/>
      <c r="I98" s="1"/>
      <c r="J98" s="1"/>
      <c r="K98" s="1"/>
    </row>
    <row r="99" spans="1:11" ht="15.75">
      <c r="A99" s="1"/>
      <c r="B99" s="1"/>
      <c r="C99" s="1"/>
      <c r="D99" s="54"/>
      <c r="E99" s="1"/>
      <c r="F99" s="1"/>
      <c r="G99" s="1"/>
      <c r="H99" s="1"/>
      <c r="I99" s="1"/>
      <c r="J99" s="1"/>
      <c r="K99" s="1"/>
    </row>
    <row r="100" spans="1:11" ht="15.75">
      <c r="A100" s="1"/>
      <c r="B100" s="1"/>
      <c r="C100" s="1"/>
      <c r="D100" s="54"/>
      <c r="E100" s="1"/>
      <c r="F100" s="1"/>
      <c r="G100" s="1"/>
      <c r="H100" s="1"/>
      <c r="I100" s="1"/>
      <c r="J100" s="1"/>
      <c r="K100" s="1"/>
    </row>
    <row r="101" spans="1:11" ht="15.75">
      <c r="A101" s="1"/>
      <c r="B101" s="1"/>
      <c r="C101" s="1"/>
      <c r="D101" s="54"/>
      <c r="E101" s="1"/>
      <c r="F101" s="1"/>
      <c r="G101" s="1"/>
      <c r="H101" s="1"/>
      <c r="I101" s="1"/>
      <c r="J101" s="1"/>
      <c r="K101" s="1"/>
    </row>
    <row r="102" spans="1:11" ht="15.75">
      <c r="A102" s="1"/>
      <c r="B102" s="1"/>
      <c r="C102" s="1"/>
      <c r="D102" s="54"/>
      <c r="E102" s="1"/>
      <c r="F102" s="1"/>
      <c r="G102" s="1"/>
      <c r="H102" s="1"/>
      <c r="I102" s="1"/>
      <c r="J102" s="1"/>
      <c r="K102" s="1"/>
    </row>
    <row r="103" spans="1:11" ht="15.75">
      <c r="A103" s="1"/>
      <c r="B103" s="1"/>
      <c r="C103" s="1"/>
      <c r="D103" s="54"/>
      <c r="E103" s="1"/>
      <c r="F103" s="1"/>
      <c r="G103" s="1"/>
      <c r="H103" s="1"/>
      <c r="I103" s="1"/>
      <c r="J103" s="1"/>
      <c r="K103" s="1"/>
    </row>
    <row r="104" spans="1:11" ht="15.75">
      <c r="A104" s="1"/>
      <c r="B104" s="1"/>
      <c r="C104" s="1"/>
      <c r="D104" s="54"/>
      <c r="E104" s="1"/>
      <c r="F104" s="1"/>
      <c r="G104" s="1"/>
      <c r="H104" s="1"/>
      <c r="I104" s="1"/>
      <c r="J104" s="1"/>
      <c r="K104" s="1"/>
    </row>
    <row r="105" spans="1:11" ht="15.75">
      <c r="A105" s="1"/>
      <c r="B105" s="1"/>
      <c r="C105" s="1"/>
      <c r="D105" s="54"/>
      <c r="E105" s="1"/>
      <c r="F105" s="1"/>
      <c r="G105" s="1"/>
      <c r="H105" s="1"/>
      <c r="I105" s="1"/>
      <c r="J105" s="1"/>
      <c r="K105" s="1"/>
    </row>
    <row r="106" spans="1:11" ht="15.75">
      <c r="A106" s="1"/>
      <c r="B106" s="1"/>
      <c r="C106" s="1"/>
      <c r="D106" s="54"/>
      <c r="E106" s="1"/>
      <c r="F106" s="1"/>
      <c r="G106" s="1"/>
      <c r="H106" s="1"/>
      <c r="I106" s="1"/>
      <c r="J106" s="1"/>
      <c r="K106" s="1"/>
    </row>
    <row r="107" spans="1:11" ht="15.75">
      <c r="A107" s="1"/>
      <c r="B107" s="1"/>
      <c r="C107" s="1"/>
      <c r="D107" s="54"/>
      <c r="E107" s="1"/>
      <c r="F107" s="1"/>
      <c r="G107" s="1"/>
      <c r="H107" s="1"/>
      <c r="I107" s="1"/>
      <c r="J107" s="1"/>
      <c r="K107" s="1"/>
    </row>
    <row r="108" spans="1:11" ht="15.75">
      <c r="A108" s="1"/>
      <c r="B108" s="1"/>
      <c r="C108" s="1"/>
      <c r="D108" s="54"/>
      <c r="E108" s="1"/>
      <c r="F108" s="1"/>
      <c r="G108" s="1"/>
      <c r="H108" s="1"/>
      <c r="I108" s="1"/>
      <c r="J108" s="1"/>
      <c r="K108" s="1"/>
    </row>
    <row r="109" spans="1:11" ht="15.75">
      <c r="A109" s="1"/>
      <c r="B109" s="1"/>
      <c r="C109" s="1"/>
      <c r="D109" s="54"/>
      <c r="E109" s="1"/>
      <c r="F109" s="1"/>
      <c r="G109" s="1"/>
      <c r="H109" s="1"/>
      <c r="I109" s="1"/>
      <c r="J109" s="1"/>
      <c r="K109" s="1"/>
    </row>
    <row r="110" spans="1:11" ht="15.75">
      <c r="A110" s="1"/>
      <c r="B110" s="1"/>
      <c r="C110" s="1"/>
      <c r="D110" s="54"/>
      <c r="E110" s="1"/>
      <c r="F110" s="1"/>
      <c r="G110" s="1"/>
      <c r="H110" s="1"/>
      <c r="I110" s="1"/>
      <c r="J110" s="1"/>
      <c r="K110" s="1"/>
    </row>
    <row r="111" spans="1:11" ht="15.75">
      <c r="A111" s="1"/>
      <c r="B111" s="1"/>
      <c r="C111" s="1"/>
      <c r="D111" s="54"/>
      <c r="E111" s="1"/>
      <c r="F111" s="1"/>
      <c r="G111" s="1"/>
      <c r="H111" s="1"/>
      <c r="I111" s="1"/>
      <c r="J111" s="1"/>
      <c r="K111" s="1"/>
    </row>
    <row r="112" spans="1:11" ht="15.75">
      <c r="A112" s="1"/>
      <c r="B112" s="1"/>
      <c r="C112" s="1"/>
      <c r="D112" s="54"/>
      <c r="E112" s="1"/>
      <c r="F112" s="1"/>
      <c r="G112" s="1"/>
      <c r="H112" s="1"/>
      <c r="I112" s="1"/>
      <c r="J112" s="1"/>
      <c r="K112" s="1"/>
    </row>
    <row r="113" spans="1:11" ht="15.75">
      <c r="A113" s="1"/>
      <c r="B113" s="1"/>
      <c r="C113" s="1"/>
      <c r="D113" s="54"/>
      <c r="E113" s="1"/>
      <c r="F113" s="1"/>
      <c r="G113" s="1"/>
      <c r="H113" s="1"/>
      <c r="I113" s="1"/>
      <c r="J113" s="1"/>
      <c r="K113" s="1"/>
    </row>
    <row r="114" spans="1:11" ht="15.75">
      <c r="A114" s="1"/>
      <c r="B114" s="1"/>
      <c r="C114" s="1"/>
      <c r="D114" s="54"/>
      <c r="E114" s="1"/>
      <c r="F114" s="1"/>
      <c r="G114" s="1"/>
      <c r="H114" s="1"/>
      <c r="I114" s="1"/>
      <c r="J114" s="1"/>
      <c r="K114" s="1"/>
    </row>
    <row r="115" spans="1:11" ht="15.75">
      <c r="A115" s="1"/>
      <c r="B115" s="1"/>
      <c r="C115" s="1"/>
      <c r="D115" s="54"/>
      <c r="E115" s="1"/>
      <c r="F115" s="1"/>
      <c r="G115" s="1"/>
      <c r="H115" s="1"/>
      <c r="I115" s="1"/>
      <c r="J115" s="1"/>
      <c r="K115" s="1"/>
    </row>
    <row r="116" spans="1:11" ht="15.75">
      <c r="A116" s="1"/>
      <c r="B116" s="1"/>
      <c r="C116" s="1"/>
      <c r="D116" s="54"/>
      <c r="E116" s="1"/>
      <c r="F116" s="1"/>
      <c r="G116" s="1"/>
      <c r="H116" s="1"/>
      <c r="I116" s="1"/>
      <c r="J116" s="1"/>
      <c r="K116" s="1"/>
    </row>
    <row r="117" spans="1:11" ht="15.75">
      <c r="A117" s="1"/>
      <c r="B117" s="1"/>
      <c r="C117" s="1"/>
      <c r="D117" s="54"/>
      <c r="E117" s="1"/>
      <c r="F117" s="1"/>
      <c r="G117" s="1"/>
      <c r="H117" s="1"/>
      <c r="I117" s="1"/>
      <c r="J117" s="1"/>
      <c r="K117" s="1"/>
    </row>
    <row r="118" spans="1:11" ht="15.75">
      <c r="A118" s="1"/>
      <c r="B118" s="1"/>
      <c r="C118" s="1"/>
      <c r="D118" s="54"/>
      <c r="E118" s="1"/>
      <c r="F118" s="1"/>
      <c r="G118" s="1"/>
      <c r="H118" s="1"/>
      <c r="I118" s="1"/>
      <c r="J118" s="1"/>
      <c r="K118" s="1"/>
    </row>
    <row r="119" spans="1:11" ht="15.75">
      <c r="A119" s="1"/>
      <c r="B119" s="1"/>
      <c r="C119" s="1"/>
      <c r="D119" s="54"/>
      <c r="E119" s="1"/>
      <c r="F119" s="1"/>
      <c r="G119" s="1"/>
      <c r="H119" s="1"/>
      <c r="I119" s="1"/>
      <c r="J119" s="1"/>
      <c r="K119" s="1"/>
    </row>
    <row r="120" spans="1:11" ht="15.75">
      <c r="A120" s="1"/>
      <c r="B120" s="1"/>
      <c r="C120" s="1"/>
      <c r="D120" s="54"/>
      <c r="E120" s="1"/>
      <c r="F120" s="1"/>
      <c r="G120" s="1"/>
      <c r="H120" s="1"/>
      <c r="I120" s="1"/>
      <c r="J120" s="1"/>
      <c r="K120" s="1"/>
    </row>
    <row r="121" spans="1:11" ht="15.75">
      <c r="A121" s="1"/>
      <c r="B121" s="1"/>
      <c r="C121" s="1"/>
      <c r="D121" s="54"/>
      <c r="E121" s="1"/>
      <c r="F121" s="1"/>
      <c r="G121" s="1"/>
      <c r="H121" s="1"/>
      <c r="I121" s="1"/>
      <c r="J121" s="1"/>
      <c r="K121" s="1"/>
    </row>
    <row r="122" spans="1:11" ht="15.75">
      <c r="A122" s="1"/>
      <c r="B122" s="1"/>
      <c r="C122" s="1"/>
      <c r="D122" s="54"/>
      <c r="E122" s="1"/>
      <c r="F122" s="1"/>
      <c r="G122" s="1"/>
      <c r="H122" s="1"/>
      <c r="I122" s="1"/>
      <c r="J122" s="1"/>
      <c r="K122" s="1"/>
    </row>
    <row r="123" spans="1:11" ht="15.75">
      <c r="A123" s="1"/>
      <c r="B123" s="1"/>
      <c r="C123" s="1"/>
      <c r="D123" s="54"/>
      <c r="E123" s="1"/>
      <c r="F123" s="1"/>
      <c r="G123" s="1"/>
      <c r="H123" s="1"/>
      <c r="I123" s="1"/>
      <c r="J123" s="1"/>
      <c r="K123" s="1"/>
    </row>
  </sheetData>
  <sheetProtection/>
  <mergeCells count="45">
    <mergeCell ref="A79:E79"/>
    <mergeCell ref="I62:I63"/>
    <mergeCell ref="D38:K38"/>
    <mergeCell ref="F33:F35"/>
    <mergeCell ref="J62:J63"/>
    <mergeCell ref="K62:K63"/>
    <mergeCell ref="D21:F21"/>
    <mergeCell ref="B82:K82"/>
    <mergeCell ref="C59:F59"/>
    <mergeCell ref="D56:F56"/>
    <mergeCell ref="D60:F60"/>
    <mergeCell ref="D76:F76"/>
    <mergeCell ref="C75:F75"/>
    <mergeCell ref="G62:G63"/>
    <mergeCell ref="F73:F74"/>
    <mergeCell ref="C42:K42"/>
    <mergeCell ref="I2:K2"/>
    <mergeCell ref="I3:K3"/>
    <mergeCell ref="I4:K4"/>
    <mergeCell ref="A6:K7"/>
    <mergeCell ref="D17:E17"/>
    <mergeCell ref="D14:F14"/>
    <mergeCell ref="E10:E11"/>
    <mergeCell ref="C13:F13"/>
    <mergeCell ref="F10:F11"/>
    <mergeCell ref="J10:K10"/>
    <mergeCell ref="G10:G11"/>
    <mergeCell ref="G73:G74"/>
    <mergeCell ref="F68:F69"/>
    <mergeCell ref="G68:G69"/>
    <mergeCell ref="D44:F44"/>
    <mergeCell ref="F53:F54"/>
    <mergeCell ref="G53:G54"/>
    <mergeCell ref="C55:F55"/>
    <mergeCell ref="F62:F64"/>
    <mergeCell ref="H10:H11"/>
    <mergeCell ref="I10:I11"/>
    <mergeCell ref="B62:B63"/>
    <mergeCell ref="C62:C63"/>
    <mergeCell ref="D62:D63"/>
    <mergeCell ref="H62:H63"/>
    <mergeCell ref="C20:F20"/>
    <mergeCell ref="B10:B11"/>
    <mergeCell ref="C10:C11"/>
    <mergeCell ref="D10:D11"/>
  </mergeCells>
  <printOptions/>
  <pageMargins left="0.2" right="0.2" top="0.18" bottom="0.18" header="0.18" footer="0.18"/>
  <pageSetup horizontalDpi="600" verticalDpi="600" orientation="landscape" paperSize="9" scale="85" r:id="rId1"/>
  <colBreaks count="1" manualBreakCount="1">
    <brk id="12" min="1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B10">
      <selection activeCell="C29" sqref="C29"/>
    </sheetView>
  </sheetViews>
  <sheetFormatPr defaultColWidth="9.140625" defaultRowHeight="12.75"/>
  <cols>
    <col min="1" max="1" width="0.13671875" style="14" hidden="1" customWidth="1"/>
    <col min="2" max="2" width="13.28125" style="14" customWidth="1"/>
    <col min="3" max="3" width="19.8515625" style="57" customWidth="1"/>
    <col min="4" max="4" width="81.421875" style="14" customWidth="1"/>
    <col min="5" max="5" width="22.28125" style="14" customWidth="1"/>
    <col min="6" max="6" width="21.57421875" style="14" customWidth="1"/>
    <col min="7" max="7" width="22.57421875" style="14" customWidth="1"/>
    <col min="8" max="8" width="12.140625" style="0" hidden="1" customWidth="1"/>
    <col min="9" max="9" width="13.00390625" style="0" hidden="1" customWidth="1"/>
    <col min="10" max="10" width="9.7109375" style="0" customWidth="1"/>
  </cols>
  <sheetData>
    <row r="1" spans="1:7" ht="15.75">
      <c r="A1" s="1"/>
      <c r="B1" s="1"/>
      <c r="C1" s="54"/>
      <c r="D1" s="1"/>
      <c r="E1" s="1"/>
      <c r="F1" s="289" t="s">
        <v>32</v>
      </c>
      <c r="G1" s="289"/>
    </row>
    <row r="2" spans="1:7" ht="15.75">
      <c r="A2" s="1"/>
      <c r="B2" s="1"/>
      <c r="C2" s="54"/>
      <c r="D2" s="1"/>
      <c r="E2" s="15" t="s">
        <v>0</v>
      </c>
      <c r="F2" s="289" t="s">
        <v>126</v>
      </c>
      <c r="G2" s="289"/>
    </row>
    <row r="3" spans="1:7" ht="15.75">
      <c r="A3" s="1"/>
      <c r="B3" s="1"/>
      <c r="C3" s="54"/>
      <c r="D3" s="1"/>
      <c r="E3" s="15" t="s">
        <v>1</v>
      </c>
      <c r="F3" s="289" t="s">
        <v>17</v>
      </c>
      <c r="G3" s="289"/>
    </row>
    <row r="4" spans="1:7" ht="15.75">
      <c r="A4" s="1"/>
      <c r="B4" s="1"/>
      <c r="C4" s="54"/>
      <c r="D4" s="1"/>
      <c r="E4" s="1"/>
      <c r="F4" s="1"/>
      <c r="G4" s="1"/>
    </row>
    <row r="5" spans="1:7" ht="18.75" customHeight="1">
      <c r="A5" s="290" t="s">
        <v>124</v>
      </c>
      <c r="B5" s="290"/>
      <c r="C5" s="290"/>
      <c r="D5" s="290"/>
      <c r="E5" s="290"/>
      <c r="F5" s="290"/>
      <c r="G5" s="290"/>
    </row>
    <row r="6" spans="1:7" ht="23.25" customHeight="1">
      <c r="A6" s="290"/>
      <c r="B6" s="290"/>
      <c r="C6" s="290"/>
      <c r="D6" s="290"/>
      <c r="E6" s="290"/>
      <c r="F6" s="290"/>
      <c r="G6" s="290"/>
    </row>
    <row r="7" spans="1:7" ht="16.5" customHeight="1">
      <c r="A7" s="1"/>
      <c r="B7" s="1"/>
      <c r="C7" s="54"/>
      <c r="D7" s="1"/>
      <c r="E7" s="2"/>
      <c r="F7" s="2"/>
      <c r="G7" s="3" t="s">
        <v>24</v>
      </c>
    </row>
    <row r="8" spans="1:9" ht="119.25" customHeight="1">
      <c r="A8" s="53" t="s">
        <v>88</v>
      </c>
      <c r="B8" s="53" t="s">
        <v>85</v>
      </c>
      <c r="C8" s="55" t="s">
        <v>86</v>
      </c>
      <c r="D8" s="53" t="s">
        <v>89</v>
      </c>
      <c r="E8" s="41" t="s">
        <v>2</v>
      </c>
      <c r="F8" s="40" t="s">
        <v>3</v>
      </c>
      <c r="G8" s="40" t="s">
        <v>87</v>
      </c>
      <c r="H8" s="59" t="s">
        <v>122</v>
      </c>
      <c r="I8" s="59" t="s">
        <v>123</v>
      </c>
    </row>
    <row r="9" spans="1:9" s="47" customFormat="1" ht="17.25" customHeight="1">
      <c r="A9" s="45">
        <v>73</v>
      </c>
      <c r="B9" s="45"/>
      <c r="C9" s="262" t="s">
        <v>29</v>
      </c>
      <c r="D9" s="262"/>
      <c r="E9" s="262"/>
      <c r="F9" s="262"/>
      <c r="G9" s="262"/>
      <c r="H9" s="60"/>
      <c r="I9" s="60"/>
    </row>
    <row r="10" spans="1:11" ht="15" customHeight="1">
      <c r="A10" s="4"/>
      <c r="B10" s="4">
        <v>180109</v>
      </c>
      <c r="C10" s="29" t="s">
        <v>100</v>
      </c>
      <c r="D10" s="5" t="s">
        <v>103</v>
      </c>
      <c r="E10" s="17">
        <v>137</v>
      </c>
      <c r="F10" s="18"/>
      <c r="G10" s="18">
        <f>SUM(E10:F10)</f>
        <v>137</v>
      </c>
      <c r="H10" s="61">
        <v>134</v>
      </c>
      <c r="I10" s="61">
        <f>G10-H10</f>
        <v>3</v>
      </c>
      <c r="J10" s="7"/>
      <c r="K10" s="6"/>
    </row>
    <row r="11" spans="1:11" ht="12.75" customHeight="1">
      <c r="A11" s="4"/>
      <c r="B11" s="4">
        <v>180410</v>
      </c>
      <c r="C11" s="29" t="s">
        <v>101</v>
      </c>
      <c r="D11" s="5" t="s">
        <v>4</v>
      </c>
      <c r="E11" s="17">
        <v>700</v>
      </c>
      <c r="F11" s="18"/>
      <c r="G11" s="18">
        <f>SUM(E11:F11)</f>
        <v>700</v>
      </c>
      <c r="H11" s="61">
        <v>6.5</v>
      </c>
      <c r="I11" s="61">
        <f aca="true" t="shared" si="0" ref="I11:I74">G11-H11</f>
        <v>693.5</v>
      </c>
      <c r="J11" s="58"/>
      <c r="K11" s="6"/>
    </row>
    <row r="12" spans="1:9" s="47" customFormat="1" ht="29.25" customHeight="1">
      <c r="A12" s="48">
        <v>67</v>
      </c>
      <c r="B12" s="48"/>
      <c r="C12" s="262" t="s">
        <v>5</v>
      </c>
      <c r="D12" s="262"/>
      <c r="E12" s="262"/>
      <c r="F12" s="262"/>
      <c r="G12" s="262"/>
      <c r="H12" s="62"/>
      <c r="I12" s="61">
        <f t="shared" si="0"/>
        <v>0</v>
      </c>
    </row>
    <row r="13" spans="1:11" ht="36.75" customHeight="1">
      <c r="A13" s="4"/>
      <c r="B13" s="4"/>
      <c r="C13" s="56"/>
      <c r="D13" s="8" t="s">
        <v>6</v>
      </c>
      <c r="E13" s="19">
        <f>SUM(E14:E20)</f>
        <v>3677.7000000000003</v>
      </c>
      <c r="F13" s="19">
        <f>SUM(F14:F20)</f>
        <v>200</v>
      </c>
      <c r="G13" s="42">
        <f>SUM(G14:G20)</f>
        <v>3877.7000000000003</v>
      </c>
      <c r="H13" s="42">
        <f>SUM(H14:H20)</f>
        <v>4237.889999999999</v>
      </c>
      <c r="I13" s="61">
        <f>G13-H13</f>
        <v>-360.18999999999915</v>
      </c>
      <c r="J13" s="6"/>
      <c r="K13" s="6"/>
    </row>
    <row r="14" spans="1:11" ht="25.5" customHeight="1">
      <c r="A14" s="4"/>
      <c r="B14" s="4">
        <v>210105</v>
      </c>
      <c r="C14" s="29" t="s">
        <v>102</v>
      </c>
      <c r="D14" s="5" t="s">
        <v>7</v>
      </c>
      <c r="E14" s="17">
        <v>88</v>
      </c>
      <c r="F14" s="18"/>
      <c r="G14" s="43">
        <f>SUM(E14:F14)</f>
        <v>88</v>
      </c>
      <c r="H14" s="63">
        <v>433</v>
      </c>
      <c r="I14" s="61">
        <f t="shared" si="0"/>
        <v>-345</v>
      </c>
      <c r="J14" s="6"/>
      <c r="K14" s="6"/>
    </row>
    <row r="15" spans="1:11" ht="25.5" customHeight="1">
      <c r="A15" s="4"/>
      <c r="B15" s="4">
        <v>210110</v>
      </c>
      <c r="C15" s="29" t="s">
        <v>102</v>
      </c>
      <c r="D15" s="5" t="s">
        <v>114</v>
      </c>
      <c r="E15" s="17">
        <v>1621.8</v>
      </c>
      <c r="F15" s="18"/>
      <c r="G15" s="43">
        <f aca="true" t="shared" si="1" ref="G15:G34">SUM(E15:F15)</f>
        <v>1621.8</v>
      </c>
      <c r="H15" s="63">
        <v>1703.4</v>
      </c>
      <c r="I15" s="61">
        <f t="shared" si="0"/>
        <v>-81.60000000000014</v>
      </c>
      <c r="J15" s="6"/>
      <c r="K15" s="6"/>
    </row>
    <row r="16" spans="1:11" ht="15" customHeight="1">
      <c r="A16" s="4"/>
      <c r="B16" s="4">
        <v>250404</v>
      </c>
      <c r="C16" s="29" t="s">
        <v>94</v>
      </c>
      <c r="D16" s="5" t="s">
        <v>8</v>
      </c>
      <c r="E16" s="17">
        <v>12.5</v>
      </c>
      <c r="F16" s="18"/>
      <c r="G16" s="43">
        <f t="shared" si="1"/>
        <v>12.5</v>
      </c>
      <c r="H16" s="63">
        <v>12.5</v>
      </c>
      <c r="I16" s="61">
        <f t="shared" si="0"/>
        <v>0</v>
      </c>
      <c r="J16" s="6"/>
      <c r="K16" s="6"/>
    </row>
    <row r="17" spans="1:11" ht="27" customHeight="1">
      <c r="A17" s="4"/>
      <c r="B17" s="4">
        <v>250404</v>
      </c>
      <c r="C17" s="29" t="s">
        <v>94</v>
      </c>
      <c r="D17" s="5" t="s">
        <v>18</v>
      </c>
      <c r="E17" s="17">
        <v>879.5</v>
      </c>
      <c r="F17" s="18"/>
      <c r="G17" s="43">
        <f t="shared" si="1"/>
        <v>879.5</v>
      </c>
      <c r="H17" s="63">
        <v>873.89</v>
      </c>
      <c r="I17" s="61">
        <f t="shared" si="0"/>
        <v>5.610000000000014</v>
      </c>
      <c r="J17" s="6"/>
      <c r="K17" s="6"/>
    </row>
    <row r="18" spans="1:11" ht="26.25" customHeight="1">
      <c r="A18" s="4"/>
      <c r="B18" s="4">
        <v>250404</v>
      </c>
      <c r="C18" s="29" t="s">
        <v>94</v>
      </c>
      <c r="D18" s="5" t="s">
        <v>115</v>
      </c>
      <c r="E18" s="17">
        <v>50</v>
      </c>
      <c r="F18" s="18"/>
      <c r="G18" s="43">
        <f t="shared" si="1"/>
        <v>50</v>
      </c>
      <c r="H18" s="63">
        <v>0</v>
      </c>
      <c r="I18" s="61">
        <f t="shared" si="0"/>
        <v>50</v>
      </c>
      <c r="J18" s="6"/>
      <c r="K18" s="6"/>
    </row>
    <row r="19" spans="1:11" ht="27" customHeight="1">
      <c r="A19" s="4"/>
      <c r="B19" s="4">
        <v>250404</v>
      </c>
      <c r="C19" s="29" t="s">
        <v>94</v>
      </c>
      <c r="D19" s="5" t="s">
        <v>116</v>
      </c>
      <c r="E19" s="66">
        <v>225.9</v>
      </c>
      <c r="F19" s="18"/>
      <c r="G19" s="43">
        <f t="shared" si="1"/>
        <v>225.9</v>
      </c>
      <c r="H19" s="63">
        <v>215.1</v>
      </c>
      <c r="I19" s="61">
        <f t="shared" si="0"/>
        <v>10.800000000000011</v>
      </c>
      <c r="J19" s="6"/>
      <c r="K19" s="6"/>
    </row>
    <row r="20" spans="1:11" ht="27.75" customHeight="1">
      <c r="A20" s="4"/>
      <c r="B20" s="4">
        <v>250404</v>
      </c>
      <c r="C20" s="29" t="s">
        <v>94</v>
      </c>
      <c r="D20" s="5" t="s">
        <v>73</v>
      </c>
      <c r="E20" s="66">
        <v>800</v>
      </c>
      <c r="F20" s="18">
        <v>200</v>
      </c>
      <c r="G20" s="43">
        <f t="shared" si="1"/>
        <v>1000</v>
      </c>
      <c r="H20" s="63">
        <v>1000</v>
      </c>
      <c r="I20" s="61">
        <f t="shared" si="0"/>
        <v>0</v>
      </c>
      <c r="J20" s="6"/>
      <c r="K20" s="6"/>
    </row>
    <row r="21" spans="1:9" s="47" customFormat="1" ht="17.25" customHeight="1">
      <c r="A21" s="49" t="s">
        <v>20</v>
      </c>
      <c r="B21" s="49"/>
      <c r="C21" s="262" t="s">
        <v>74</v>
      </c>
      <c r="D21" s="262"/>
      <c r="E21" s="262"/>
      <c r="F21" s="262"/>
      <c r="G21" s="262"/>
      <c r="H21" s="62"/>
      <c r="I21" s="61">
        <f t="shared" si="0"/>
        <v>0</v>
      </c>
    </row>
    <row r="22" spans="1:9" s="6" customFormat="1" ht="18" customHeight="1">
      <c r="A22" s="35"/>
      <c r="B22" s="4">
        <v>250404</v>
      </c>
      <c r="C22" s="29" t="s">
        <v>94</v>
      </c>
      <c r="D22" s="21" t="s">
        <v>78</v>
      </c>
      <c r="E22" s="17">
        <f>SUM(E23:E24)</f>
        <v>400</v>
      </c>
      <c r="F22" s="27"/>
      <c r="G22" s="44">
        <f>SUM(G23:G24)</f>
        <v>400</v>
      </c>
      <c r="H22" s="64">
        <v>217.358</v>
      </c>
      <c r="I22" s="61">
        <f t="shared" si="0"/>
        <v>182.642</v>
      </c>
    </row>
    <row r="23" spans="1:9" s="6" customFormat="1" ht="18" customHeight="1">
      <c r="A23" s="35"/>
      <c r="B23" s="4"/>
      <c r="C23" s="29"/>
      <c r="D23" s="36" t="s">
        <v>77</v>
      </c>
      <c r="E23" s="67">
        <v>150</v>
      </c>
      <c r="F23" s="27"/>
      <c r="G23" s="43">
        <f t="shared" si="1"/>
        <v>150</v>
      </c>
      <c r="H23" s="63">
        <v>100</v>
      </c>
      <c r="I23" s="61">
        <f t="shared" si="0"/>
        <v>50</v>
      </c>
    </row>
    <row r="24" spans="1:9" s="6" customFormat="1" ht="18" customHeight="1">
      <c r="A24" s="35"/>
      <c r="B24" s="4"/>
      <c r="C24" s="29"/>
      <c r="D24" s="36" t="s">
        <v>117</v>
      </c>
      <c r="E24" s="67">
        <v>250</v>
      </c>
      <c r="F24" s="27"/>
      <c r="G24" s="43">
        <f t="shared" si="1"/>
        <v>250</v>
      </c>
      <c r="H24" s="64">
        <v>117.358</v>
      </c>
      <c r="I24" s="61">
        <f t="shared" si="0"/>
        <v>132.642</v>
      </c>
    </row>
    <row r="25" spans="1:9" s="6" customFormat="1" ht="18" customHeight="1">
      <c r="A25" s="35"/>
      <c r="B25" s="4">
        <v>250404</v>
      </c>
      <c r="C25" s="29" t="s">
        <v>94</v>
      </c>
      <c r="D25" s="21" t="s">
        <v>118</v>
      </c>
      <c r="E25" s="17">
        <v>500</v>
      </c>
      <c r="F25" s="27"/>
      <c r="G25" s="43">
        <f t="shared" si="1"/>
        <v>500</v>
      </c>
      <c r="H25" s="64">
        <v>287.189</v>
      </c>
      <c r="I25" s="61">
        <f t="shared" si="0"/>
        <v>212.81099999999998</v>
      </c>
    </row>
    <row r="26" spans="1:11" ht="18" customHeight="1">
      <c r="A26" s="4"/>
      <c r="B26" s="4">
        <v>250404</v>
      </c>
      <c r="C26" s="29" t="s">
        <v>94</v>
      </c>
      <c r="D26" s="21" t="s">
        <v>119</v>
      </c>
      <c r="E26" s="17">
        <v>200</v>
      </c>
      <c r="F26" s="18"/>
      <c r="G26" s="43">
        <f t="shared" si="1"/>
        <v>200</v>
      </c>
      <c r="H26" s="64">
        <v>28.947</v>
      </c>
      <c r="I26" s="61">
        <f t="shared" si="0"/>
        <v>171.053</v>
      </c>
      <c r="J26" s="6"/>
      <c r="K26" s="6"/>
    </row>
    <row r="27" spans="1:9" s="47" customFormat="1" ht="17.25" customHeight="1">
      <c r="A27" s="48">
        <v>53</v>
      </c>
      <c r="B27" s="48"/>
      <c r="C27" s="262" t="s">
        <v>31</v>
      </c>
      <c r="D27" s="262"/>
      <c r="E27" s="262"/>
      <c r="F27" s="262"/>
      <c r="G27" s="262"/>
      <c r="H27" s="62"/>
      <c r="I27" s="61">
        <f t="shared" si="0"/>
        <v>0</v>
      </c>
    </row>
    <row r="28" spans="1:11" ht="25.5" customHeight="1">
      <c r="A28" s="4"/>
      <c r="B28" s="4">
        <v>160903</v>
      </c>
      <c r="C28" s="29" t="s">
        <v>104</v>
      </c>
      <c r="D28" s="5" t="s">
        <v>19</v>
      </c>
      <c r="E28" s="18">
        <v>1015</v>
      </c>
      <c r="F28" s="18"/>
      <c r="G28" s="43">
        <f t="shared" si="1"/>
        <v>1015</v>
      </c>
      <c r="H28" s="63">
        <v>1205</v>
      </c>
      <c r="I28" s="61">
        <f t="shared" si="0"/>
        <v>-190</v>
      </c>
      <c r="J28" s="6"/>
      <c r="K28" s="6"/>
    </row>
    <row r="29" spans="1:11" ht="18" customHeight="1">
      <c r="A29" s="4"/>
      <c r="B29" s="4">
        <v>200200</v>
      </c>
      <c r="C29" s="29" t="s">
        <v>105</v>
      </c>
      <c r="D29" s="5" t="s">
        <v>120</v>
      </c>
      <c r="E29" s="18"/>
      <c r="F29" s="18">
        <v>128</v>
      </c>
      <c r="G29" s="43">
        <f t="shared" si="1"/>
        <v>128</v>
      </c>
      <c r="H29" s="63">
        <v>228</v>
      </c>
      <c r="I29" s="61">
        <f t="shared" si="0"/>
        <v>-100</v>
      </c>
      <c r="J29" s="6"/>
      <c r="K29" s="6"/>
    </row>
    <row r="30" spans="1:9" s="47" customFormat="1" ht="17.25" customHeight="1">
      <c r="A30" s="48">
        <v>47</v>
      </c>
      <c r="B30" s="48"/>
      <c r="C30" s="262" t="s">
        <v>38</v>
      </c>
      <c r="D30" s="262"/>
      <c r="E30" s="262"/>
      <c r="F30" s="262"/>
      <c r="G30" s="262"/>
      <c r="H30" s="62"/>
      <c r="I30" s="61">
        <f t="shared" si="0"/>
        <v>0</v>
      </c>
    </row>
    <row r="31" spans="1:11" ht="23.25" customHeight="1">
      <c r="A31" s="4"/>
      <c r="B31" s="10">
        <v>100203</v>
      </c>
      <c r="C31" s="30" t="s">
        <v>106</v>
      </c>
      <c r="D31" s="5" t="s">
        <v>64</v>
      </c>
      <c r="E31" s="17"/>
      <c r="F31" s="18">
        <v>500</v>
      </c>
      <c r="G31" s="43">
        <f t="shared" si="1"/>
        <v>500</v>
      </c>
      <c r="H31" s="63">
        <v>0</v>
      </c>
      <c r="I31" s="61">
        <f t="shared" si="0"/>
        <v>500</v>
      </c>
      <c r="J31" s="6"/>
      <c r="K31" s="6"/>
    </row>
    <row r="32" spans="1:11" ht="12.75" customHeight="1">
      <c r="A32" s="4"/>
      <c r="B32" s="4">
        <v>100209</v>
      </c>
      <c r="C32" s="29" t="s">
        <v>106</v>
      </c>
      <c r="D32" s="5" t="s">
        <v>121</v>
      </c>
      <c r="E32" s="17">
        <v>400</v>
      </c>
      <c r="F32" s="18">
        <v>400</v>
      </c>
      <c r="G32" s="43">
        <f t="shared" si="1"/>
        <v>800</v>
      </c>
      <c r="H32" s="63">
        <v>0</v>
      </c>
      <c r="I32" s="61">
        <f t="shared" si="0"/>
        <v>800</v>
      </c>
      <c r="J32" s="6"/>
      <c r="K32" s="6"/>
    </row>
    <row r="33" spans="1:11" ht="14.25" customHeight="1">
      <c r="A33" s="4"/>
      <c r="B33" s="10">
        <v>150202</v>
      </c>
      <c r="C33" s="30" t="s">
        <v>107</v>
      </c>
      <c r="D33" s="5" t="s">
        <v>71</v>
      </c>
      <c r="E33" s="17"/>
      <c r="F33" s="18">
        <v>681</v>
      </c>
      <c r="G33" s="43">
        <f t="shared" si="1"/>
        <v>681</v>
      </c>
      <c r="H33" s="63">
        <v>0</v>
      </c>
      <c r="I33" s="61">
        <f t="shared" si="0"/>
        <v>681</v>
      </c>
      <c r="J33" s="6"/>
      <c r="K33" s="6"/>
    </row>
    <row r="34" spans="1:11" ht="24" customHeight="1">
      <c r="A34" s="4"/>
      <c r="B34" s="10">
        <v>150203</v>
      </c>
      <c r="C34" s="30" t="s">
        <v>96</v>
      </c>
      <c r="D34" s="5" t="s">
        <v>39</v>
      </c>
      <c r="E34" s="17"/>
      <c r="F34" s="18">
        <v>400</v>
      </c>
      <c r="G34" s="43">
        <f t="shared" si="1"/>
        <v>400</v>
      </c>
      <c r="H34" s="63">
        <v>0</v>
      </c>
      <c r="I34" s="61">
        <f t="shared" si="0"/>
        <v>400</v>
      </c>
      <c r="J34" s="6"/>
      <c r="K34" s="6"/>
    </row>
    <row r="35" spans="1:11" s="51" customFormat="1" ht="17.25" customHeight="1">
      <c r="A35" s="48">
        <v>30</v>
      </c>
      <c r="B35" s="48"/>
      <c r="C35" s="291" t="s">
        <v>50</v>
      </c>
      <c r="D35" s="291"/>
      <c r="E35" s="291"/>
      <c r="F35" s="291"/>
      <c r="G35" s="291"/>
      <c r="H35" s="65"/>
      <c r="I35" s="61">
        <f t="shared" si="0"/>
        <v>0</v>
      </c>
      <c r="J35" s="47"/>
      <c r="K35" s="47"/>
    </row>
    <row r="36" spans="1:11" ht="14.25" customHeight="1">
      <c r="A36" s="4"/>
      <c r="B36" s="10">
        <v>120300</v>
      </c>
      <c r="C36" s="30" t="s">
        <v>93</v>
      </c>
      <c r="D36" s="5" t="s">
        <v>48</v>
      </c>
      <c r="E36" s="17">
        <v>868.7</v>
      </c>
      <c r="F36" s="18"/>
      <c r="G36" s="43">
        <f aca="true" t="shared" si="2" ref="G36:G90">SUM(E36:F36)</f>
        <v>868.7</v>
      </c>
      <c r="H36" s="61">
        <v>602.3</v>
      </c>
      <c r="I36" s="61">
        <f t="shared" si="0"/>
        <v>266.4000000000001</v>
      </c>
      <c r="J36" s="6"/>
      <c r="K36" s="6"/>
    </row>
    <row r="37" spans="1:11" ht="37.5" customHeight="1">
      <c r="A37" s="4"/>
      <c r="B37" s="10">
        <v>250404</v>
      </c>
      <c r="C37" s="30" t="s">
        <v>94</v>
      </c>
      <c r="D37" s="5" t="s">
        <v>63</v>
      </c>
      <c r="E37" s="17">
        <v>705</v>
      </c>
      <c r="F37" s="18"/>
      <c r="G37" s="43">
        <f t="shared" si="2"/>
        <v>705</v>
      </c>
      <c r="H37" s="61">
        <v>0</v>
      </c>
      <c r="I37" s="61">
        <f t="shared" si="0"/>
        <v>705</v>
      </c>
      <c r="J37" s="6"/>
      <c r="K37" s="6"/>
    </row>
    <row r="38" spans="1:11" ht="24.75" customHeight="1">
      <c r="A38" s="4"/>
      <c r="B38" s="10">
        <v>250404</v>
      </c>
      <c r="C38" s="30" t="s">
        <v>94</v>
      </c>
      <c r="D38" s="5" t="s">
        <v>49</v>
      </c>
      <c r="E38" s="17">
        <v>700</v>
      </c>
      <c r="F38" s="18"/>
      <c r="G38" s="43">
        <f t="shared" si="2"/>
        <v>700</v>
      </c>
      <c r="H38" s="61">
        <v>482.3</v>
      </c>
      <c r="I38" s="61">
        <f t="shared" si="0"/>
        <v>217.7</v>
      </c>
      <c r="J38" s="6"/>
      <c r="K38" s="6"/>
    </row>
    <row r="39" spans="1:9" s="47" customFormat="1" ht="17.25" customHeight="1">
      <c r="A39" s="48">
        <v>24</v>
      </c>
      <c r="B39" s="48"/>
      <c r="C39" s="291" t="s">
        <v>25</v>
      </c>
      <c r="D39" s="291"/>
      <c r="E39" s="291"/>
      <c r="F39" s="291"/>
      <c r="G39" s="291"/>
      <c r="H39" s="65"/>
      <c r="I39" s="61">
        <f t="shared" si="0"/>
        <v>0</v>
      </c>
    </row>
    <row r="40" spans="1:11" ht="26.25" customHeight="1">
      <c r="A40" s="9"/>
      <c r="B40" s="4">
        <v>110103</v>
      </c>
      <c r="C40" s="29" t="s">
        <v>95</v>
      </c>
      <c r="D40" s="5" t="s">
        <v>91</v>
      </c>
      <c r="E40" s="38">
        <v>55</v>
      </c>
      <c r="F40" s="38"/>
      <c r="G40" s="43">
        <f t="shared" si="2"/>
        <v>55</v>
      </c>
      <c r="H40" s="61">
        <v>0</v>
      </c>
      <c r="I40" s="61">
        <f t="shared" si="0"/>
        <v>55</v>
      </c>
      <c r="J40" s="6"/>
      <c r="K40" s="6"/>
    </row>
    <row r="41" spans="1:11" ht="14.25" customHeight="1">
      <c r="A41" s="9"/>
      <c r="B41" s="4">
        <v>110103</v>
      </c>
      <c r="C41" s="29" t="s">
        <v>95</v>
      </c>
      <c r="D41" s="5" t="s">
        <v>82</v>
      </c>
      <c r="E41" s="38">
        <v>5</v>
      </c>
      <c r="F41" s="38"/>
      <c r="G41" s="43">
        <f t="shared" si="2"/>
        <v>5</v>
      </c>
      <c r="H41" s="61">
        <v>0</v>
      </c>
      <c r="I41" s="61">
        <f t="shared" si="0"/>
        <v>5</v>
      </c>
      <c r="J41" s="6"/>
      <c r="K41" s="6"/>
    </row>
    <row r="42" spans="1:11" ht="11.25" customHeight="1">
      <c r="A42" s="9"/>
      <c r="B42" s="4">
        <v>110103</v>
      </c>
      <c r="C42" s="29" t="s">
        <v>95</v>
      </c>
      <c r="D42" s="288" t="s">
        <v>26</v>
      </c>
      <c r="E42" s="38">
        <v>862.3</v>
      </c>
      <c r="F42" s="38"/>
      <c r="G42" s="43">
        <f t="shared" si="2"/>
        <v>862.3</v>
      </c>
      <c r="H42" s="61">
        <v>527.8</v>
      </c>
      <c r="I42" s="61">
        <f t="shared" si="0"/>
        <v>334.5</v>
      </c>
      <c r="J42" s="6"/>
      <c r="K42" s="6"/>
    </row>
    <row r="43" spans="1:11" ht="11.25" customHeight="1">
      <c r="A43" s="9"/>
      <c r="B43" s="4">
        <v>110104</v>
      </c>
      <c r="C43" s="29" t="s">
        <v>96</v>
      </c>
      <c r="D43" s="288"/>
      <c r="E43" s="38">
        <v>368</v>
      </c>
      <c r="F43" s="38">
        <v>1188</v>
      </c>
      <c r="G43" s="43">
        <f t="shared" si="2"/>
        <v>1556</v>
      </c>
      <c r="H43" s="61">
        <v>0</v>
      </c>
      <c r="I43" s="61">
        <f t="shared" si="0"/>
        <v>1556</v>
      </c>
      <c r="J43" s="6"/>
      <c r="K43" s="6"/>
    </row>
    <row r="44" spans="1:11" ht="11.25" customHeight="1">
      <c r="A44" s="9"/>
      <c r="B44" s="4">
        <v>120300</v>
      </c>
      <c r="C44" s="29" t="s">
        <v>93</v>
      </c>
      <c r="D44" s="288"/>
      <c r="E44" s="38">
        <v>371</v>
      </c>
      <c r="F44" s="38"/>
      <c r="G44" s="43">
        <f t="shared" si="2"/>
        <v>371</v>
      </c>
      <c r="H44" s="61">
        <v>356.7</v>
      </c>
      <c r="I44" s="61">
        <f t="shared" si="0"/>
        <v>14.300000000000011</v>
      </c>
      <c r="J44" s="6"/>
      <c r="K44" s="6"/>
    </row>
    <row r="45" spans="1:11" ht="14.25" customHeight="1">
      <c r="A45" s="9"/>
      <c r="B45" s="4">
        <v>110104</v>
      </c>
      <c r="C45" s="29" t="s">
        <v>96</v>
      </c>
      <c r="D45" s="5" t="s">
        <v>79</v>
      </c>
      <c r="E45" s="38"/>
      <c r="F45" s="38">
        <v>444</v>
      </c>
      <c r="G45" s="43">
        <f t="shared" si="2"/>
        <v>444</v>
      </c>
      <c r="H45" s="61">
        <v>0</v>
      </c>
      <c r="I45" s="61">
        <f t="shared" si="0"/>
        <v>444</v>
      </c>
      <c r="J45" s="6"/>
      <c r="K45" s="6"/>
    </row>
    <row r="46" spans="1:11" ht="14.25" customHeight="1">
      <c r="A46" s="9"/>
      <c r="B46" s="4">
        <v>110502</v>
      </c>
      <c r="C46" s="29" t="s">
        <v>96</v>
      </c>
      <c r="D46" s="5" t="s">
        <v>47</v>
      </c>
      <c r="E46" s="38">
        <v>622</v>
      </c>
      <c r="F46" s="38"/>
      <c r="G46" s="43">
        <f t="shared" si="2"/>
        <v>622</v>
      </c>
      <c r="H46" s="61">
        <v>595.7</v>
      </c>
      <c r="I46" s="61">
        <f t="shared" si="0"/>
        <v>26.299999999999955</v>
      </c>
      <c r="J46" s="6"/>
      <c r="K46" s="6"/>
    </row>
    <row r="47" spans="1:11" ht="14.25" customHeight="1">
      <c r="A47" s="4"/>
      <c r="B47" s="4">
        <v>250404</v>
      </c>
      <c r="C47" s="29" t="s">
        <v>94</v>
      </c>
      <c r="D47" s="5" t="s">
        <v>27</v>
      </c>
      <c r="E47" s="38">
        <v>602.6</v>
      </c>
      <c r="F47" s="39"/>
      <c r="G47" s="43">
        <f t="shared" si="2"/>
        <v>602.6</v>
      </c>
      <c r="H47" s="61">
        <v>227.6</v>
      </c>
      <c r="I47" s="61">
        <f t="shared" si="0"/>
        <v>375</v>
      </c>
      <c r="J47" s="7"/>
      <c r="K47" s="6"/>
    </row>
    <row r="48" spans="1:9" s="47" customFormat="1" ht="17.25" customHeight="1">
      <c r="A48" s="48">
        <v>15</v>
      </c>
      <c r="B48" s="48"/>
      <c r="C48" s="291" t="s">
        <v>28</v>
      </c>
      <c r="D48" s="291"/>
      <c r="E48" s="291"/>
      <c r="F48" s="291"/>
      <c r="G48" s="291"/>
      <c r="H48" s="65"/>
      <c r="I48" s="61">
        <f t="shared" si="0"/>
        <v>0</v>
      </c>
    </row>
    <row r="49" spans="1:11" ht="15" customHeight="1">
      <c r="A49" s="4"/>
      <c r="B49" s="29" t="s">
        <v>44</v>
      </c>
      <c r="C49" s="29" t="s">
        <v>108</v>
      </c>
      <c r="D49" s="5" t="s">
        <v>80</v>
      </c>
      <c r="E49" s="68">
        <v>60</v>
      </c>
      <c r="F49" s="20"/>
      <c r="G49" s="43">
        <f t="shared" si="2"/>
        <v>60</v>
      </c>
      <c r="H49" s="61">
        <v>30</v>
      </c>
      <c r="I49" s="61">
        <f t="shared" si="0"/>
        <v>30</v>
      </c>
      <c r="J49" s="6"/>
      <c r="K49" s="6"/>
    </row>
    <row r="50" spans="1:11" ht="25.5" customHeight="1">
      <c r="A50" s="4"/>
      <c r="B50" s="29" t="s">
        <v>44</v>
      </c>
      <c r="C50" s="29" t="s">
        <v>108</v>
      </c>
      <c r="D50" s="5" t="s">
        <v>81</v>
      </c>
      <c r="E50" s="68"/>
      <c r="F50" s="20">
        <v>898.2</v>
      </c>
      <c r="G50" s="43">
        <f t="shared" si="2"/>
        <v>898.2</v>
      </c>
      <c r="H50" s="61">
        <v>652.7</v>
      </c>
      <c r="I50" s="61">
        <f t="shared" si="0"/>
        <v>245.5</v>
      </c>
      <c r="J50" s="6"/>
      <c r="K50" s="6"/>
    </row>
    <row r="51" spans="1:11" ht="11.25" customHeight="1">
      <c r="A51" s="4"/>
      <c r="B51" s="29" t="s">
        <v>44</v>
      </c>
      <c r="C51" s="29" t="s">
        <v>108</v>
      </c>
      <c r="D51" s="288" t="s">
        <v>46</v>
      </c>
      <c r="E51" s="68">
        <v>2050</v>
      </c>
      <c r="F51" s="20">
        <v>354.7</v>
      </c>
      <c r="G51" s="43">
        <f t="shared" si="2"/>
        <v>2404.7</v>
      </c>
      <c r="H51" s="61">
        <v>3099.8</v>
      </c>
      <c r="I51" s="61">
        <f t="shared" si="0"/>
        <v>-695.1000000000004</v>
      </c>
      <c r="J51" s="6"/>
      <c r="K51" s="6"/>
    </row>
    <row r="52" spans="1:11" ht="11.25" customHeight="1">
      <c r="A52" s="4"/>
      <c r="B52" s="29" t="s">
        <v>45</v>
      </c>
      <c r="C52" s="29" t="s">
        <v>109</v>
      </c>
      <c r="D52" s="288"/>
      <c r="E52" s="68">
        <v>400</v>
      </c>
      <c r="F52" s="20"/>
      <c r="G52" s="43">
        <f t="shared" si="2"/>
        <v>400</v>
      </c>
      <c r="H52" s="61">
        <v>350</v>
      </c>
      <c r="I52" s="61">
        <f t="shared" si="0"/>
        <v>50</v>
      </c>
      <c r="J52" s="7"/>
      <c r="K52" s="6"/>
    </row>
    <row r="53" spans="1:11" ht="37.5" customHeight="1">
      <c r="A53" s="4"/>
      <c r="B53" s="30" t="s">
        <v>44</v>
      </c>
      <c r="C53" s="30" t="s">
        <v>108</v>
      </c>
      <c r="D53" s="31" t="s">
        <v>84</v>
      </c>
      <c r="E53" s="17">
        <v>2665</v>
      </c>
      <c r="F53" s="18"/>
      <c r="G53" s="43">
        <f t="shared" si="2"/>
        <v>2665</v>
      </c>
      <c r="H53" s="61">
        <v>1450</v>
      </c>
      <c r="I53" s="61">
        <f t="shared" si="0"/>
        <v>1215</v>
      </c>
      <c r="J53" s="7"/>
      <c r="K53" s="6"/>
    </row>
    <row r="54" spans="1:11" ht="15" customHeight="1">
      <c r="A54" s="4"/>
      <c r="B54" s="30" t="s">
        <v>54</v>
      </c>
      <c r="C54" s="30" t="s">
        <v>97</v>
      </c>
      <c r="D54" s="32" t="s">
        <v>82</v>
      </c>
      <c r="E54" s="17">
        <v>44.9</v>
      </c>
      <c r="F54" s="18"/>
      <c r="G54" s="43">
        <f t="shared" si="2"/>
        <v>44.9</v>
      </c>
      <c r="H54" s="61">
        <v>41</v>
      </c>
      <c r="I54" s="61">
        <f t="shared" si="0"/>
        <v>3.8999999999999986</v>
      </c>
      <c r="J54" s="7"/>
      <c r="K54" s="6"/>
    </row>
    <row r="55" spans="1:9" s="47" customFormat="1" ht="17.25" customHeight="1">
      <c r="A55" s="49" t="s">
        <v>9</v>
      </c>
      <c r="B55" s="49"/>
      <c r="C55" s="262" t="s">
        <v>10</v>
      </c>
      <c r="D55" s="262"/>
      <c r="E55" s="262"/>
      <c r="F55" s="262"/>
      <c r="G55" s="262"/>
      <c r="H55" s="62"/>
      <c r="I55" s="61">
        <f t="shared" si="0"/>
        <v>0</v>
      </c>
    </row>
    <row r="56" spans="1:11" ht="11.25" customHeight="1">
      <c r="A56" s="10"/>
      <c r="B56" s="10">
        <v>120100</v>
      </c>
      <c r="C56" s="30" t="s">
        <v>93</v>
      </c>
      <c r="D56" s="288" t="s">
        <v>69</v>
      </c>
      <c r="E56" s="17">
        <v>3000</v>
      </c>
      <c r="F56" s="18"/>
      <c r="G56" s="43">
        <f t="shared" si="2"/>
        <v>3000</v>
      </c>
      <c r="H56" s="61">
        <v>2985</v>
      </c>
      <c r="I56" s="61">
        <f t="shared" si="0"/>
        <v>15</v>
      </c>
      <c r="J56" s="6"/>
      <c r="K56" s="6"/>
    </row>
    <row r="57" spans="1:11" ht="11.25" customHeight="1">
      <c r="A57" s="10"/>
      <c r="B57" s="10">
        <v>120201</v>
      </c>
      <c r="C57" s="30" t="s">
        <v>93</v>
      </c>
      <c r="D57" s="288"/>
      <c r="E57" s="17">
        <v>1170</v>
      </c>
      <c r="F57" s="18"/>
      <c r="G57" s="43">
        <f t="shared" si="2"/>
        <v>1170</v>
      </c>
      <c r="H57" s="61">
        <v>1150</v>
      </c>
      <c r="I57" s="61">
        <f t="shared" si="0"/>
        <v>20</v>
      </c>
      <c r="J57" s="6"/>
      <c r="K57" s="6"/>
    </row>
    <row r="58" spans="1:11" ht="11.25" customHeight="1">
      <c r="A58" s="10"/>
      <c r="B58" s="10">
        <v>250404</v>
      </c>
      <c r="C58" s="30" t="s">
        <v>94</v>
      </c>
      <c r="D58" s="288"/>
      <c r="E58" s="17">
        <v>5719.9</v>
      </c>
      <c r="F58" s="18"/>
      <c r="G58" s="43">
        <f t="shared" si="2"/>
        <v>5719.9</v>
      </c>
      <c r="H58" s="61">
        <v>3972</v>
      </c>
      <c r="I58" s="61">
        <f t="shared" si="0"/>
        <v>1747.8999999999996</v>
      </c>
      <c r="J58" s="6"/>
      <c r="K58" s="6"/>
    </row>
    <row r="59" spans="1:11" ht="24" customHeight="1">
      <c r="A59" s="10"/>
      <c r="B59" s="10">
        <v>250404</v>
      </c>
      <c r="C59" s="30" t="s">
        <v>94</v>
      </c>
      <c r="D59" s="31" t="s">
        <v>68</v>
      </c>
      <c r="E59" s="17">
        <v>425</v>
      </c>
      <c r="F59" s="18"/>
      <c r="G59" s="43">
        <f t="shared" si="2"/>
        <v>425</v>
      </c>
      <c r="H59" s="61">
        <v>0</v>
      </c>
      <c r="I59" s="61">
        <f t="shared" si="0"/>
        <v>425</v>
      </c>
      <c r="J59" s="6"/>
      <c r="K59" s="6"/>
    </row>
    <row r="60" spans="1:11" ht="15" customHeight="1">
      <c r="A60" s="10"/>
      <c r="B60" s="10">
        <v>250404</v>
      </c>
      <c r="C60" s="30" t="s">
        <v>94</v>
      </c>
      <c r="D60" s="32" t="s">
        <v>60</v>
      </c>
      <c r="E60" s="17">
        <v>1619.5</v>
      </c>
      <c r="F60" s="18">
        <v>60</v>
      </c>
      <c r="G60" s="43">
        <f t="shared" si="2"/>
        <v>1679.5</v>
      </c>
      <c r="H60" s="61">
        <v>1632</v>
      </c>
      <c r="I60" s="61">
        <f t="shared" si="0"/>
        <v>47.5</v>
      </c>
      <c r="J60" s="6"/>
      <c r="K60" s="6"/>
    </row>
    <row r="61" spans="1:11" ht="37.5" customHeight="1">
      <c r="A61" s="10"/>
      <c r="B61" s="10">
        <v>250404</v>
      </c>
      <c r="C61" s="30" t="s">
        <v>94</v>
      </c>
      <c r="D61" s="33" t="s">
        <v>111</v>
      </c>
      <c r="E61" s="17">
        <v>20</v>
      </c>
      <c r="F61" s="18"/>
      <c r="G61" s="43">
        <f t="shared" si="2"/>
        <v>20</v>
      </c>
      <c r="H61" s="61">
        <v>15</v>
      </c>
      <c r="I61" s="61">
        <f t="shared" si="0"/>
        <v>5</v>
      </c>
      <c r="J61" s="7"/>
      <c r="K61" s="6"/>
    </row>
    <row r="62" spans="1:11" ht="25.5" customHeight="1">
      <c r="A62" s="10"/>
      <c r="B62" s="10">
        <v>250404</v>
      </c>
      <c r="C62" s="30" t="s">
        <v>94</v>
      </c>
      <c r="D62" s="33" t="s">
        <v>112</v>
      </c>
      <c r="E62" s="17">
        <v>80</v>
      </c>
      <c r="F62" s="18"/>
      <c r="G62" s="43">
        <f t="shared" si="2"/>
        <v>80</v>
      </c>
      <c r="H62" s="61">
        <v>99</v>
      </c>
      <c r="I62" s="61">
        <f t="shared" si="0"/>
        <v>-19</v>
      </c>
      <c r="J62" s="7"/>
      <c r="K62" s="6"/>
    </row>
    <row r="63" spans="1:11" ht="24.75" customHeight="1">
      <c r="A63" s="10"/>
      <c r="B63" s="10">
        <v>250404</v>
      </c>
      <c r="C63" s="30" t="s">
        <v>94</v>
      </c>
      <c r="D63" s="33" t="s">
        <v>75</v>
      </c>
      <c r="E63" s="17">
        <v>200</v>
      </c>
      <c r="F63" s="18"/>
      <c r="G63" s="43">
        <f t="shared" si="2"/>
        <v>200</v>
      </c>
      <c r="H63" s="61">
        <v>200</v>
      </c>
      <c r="I63" s="61">
        <f t="shared" si="0"/>
        <v>0</v>
      </c>
      <c r="J63" s="7"/>
      <c r="K63" s="6"/>
    </row>
    <row r="64" spans="1:11" ht="25.5" customHeight="1">
      <c r="A64" s="10"/>
      <c r="B64" s="10">
        <v>250404</v>
      </c>
      <c r="C64" s="30" t="s">
        <v>94</v>
      </c>
      <c r="D64" s="33" t="s">
        <v>76</v>
      </c>
      <c r="E64" s="17">
        <v>6302.5</v>
      </c>
      <c r="F64" s="18">
        <v>600</v>
      </c>
      <c r="G64" s="43">
        <f t="shared" si="2"/>
        <v>6902.5</v>
      </c>
      <c r="H64" s="61">
        <v>3676</v>
      </c>
      <c r="I64" s="61">
        <f t="shared" si="0"/>
        <v>3226.5</v>
      </c>
      <c r="J64" s="7"/>
      <c r="K64" s="6"/>
    </row>
    <row r="65" spans="1:11" s="51" customFormat="1" ht="17.25" customHeight="1">
      <c r="A65" s="52" t="s">
        <v>61</v>
      </c>
      <c r="B65" s="52"/>
      <c r="C65" s="262" t="s">
        <v>62</v>
      </c>
      <c r="D65" s="262"/>
      <c r="E65" s="262"/>
      <c r="F65" s="262"/>
      <c r="G65" s="262"/>
      <c r="H65" s="65"/>
      <c r="I65" s="61">
        <f t="shared" si="0"/>
        <v>0</v>
      </c>
      <c r="J65" s="50"/>
      <c r="K65" s="47"/>
    </row>
    <row r="66" spans="1:11" ht="27" customHeight="1">
      <c r="A66" s="16"/>
      <c r="B66" s="10">
        <v>250404</v>
      </c>
      <c r="C66" s="30" t="s">
        <v>94</v>
      </c>
      <c r="D66" s="33" t="s">
        <v>66</v>
      </c>
      <c r="E66" s="17">
        <v>2629.1</v>
      </c>
      <c r="F66" s="18">
        <v>715.9</v>
      </c>
      <c r="G66" s="43">
        <f t="shared" si="2"/>
        <v>3345</v>
      </c>
      <c r="H66" s="61">
        <v>5996.9</v>
      </c>
      <c r="I66" s="61">
        <f t="shared" si="0"/>
        <v>-2651.8999999999996</v>
      </c>
      <c r="J66" s="7"/>
      <c r="K66" s="6"/>
    </row>
    <row r="67" spans="1:11" s="51" customFormat="1" ht="17.25" customHeight="1">
      <c r="A67" s="52"/>
      <c r="B67" s="52"/>
      <c r="C67" s="262" t="s">
        <v>72</v>
      </c>
      <c r="D67" s="262"/>
      <c r="E67" s="262"/>
      <c r="F67" s="262"/>
      <c r="G67" s="262"/>
      <c r="H67" s="65"/>
      <c r="I67" s="61">
        <f t="shared" si="0"/>
        <v>0</v>
      </c>
      <c r="J67" s="50"/>
      <c r="K67" s="47"/>
    </row>
    <row r="68" spans="1:10" s="6" customFormat="1" ht="14.25" customHeight="1">
      <c r="A68" s="16"/>
      <c r="B68" s="30" t="s">
        <v>52</v>
      </c>
      <c r="C68" s="30" t="s">
        <v>97</v>
      </c>
      <c r="D68" s="5" t="s">
        <v>14</v>
      </c>
      <c r="E68" s="39">
        <v>789.6</v>
      </c>
      <c r="F68" s="37"/>
      <c r="G68" s="43">
        <f t="shared" si="2"/>
        <v>789.6</v>
      </c>
      <c r="H68" s="61">
        <v>309.6</v>
      </c>
      <c r="I68" s="61">
        <f t="shared" si="0"/>
        <v>480</v>
      </c>
      <c r="J68" s="7"/>
    </row>
    <row r="69" spans="1:10" s="6" customFormat="1" ht="12.75" customHeight="1">
      <c r="A69" s="16"/>
      <c r="B69" s="30" t="s">
        <v>53</v>
      </c>
      <c r="C69" s="30" t="s">
        <v>97</v>
      </c>
      <c r="D69" s="5" t="s">
        <v>42</v>
      </c>
      <c r="E69" s="39">
        <v>3981.2</v>
      </c>
      <c r="F69" s="37"/>
      <c r="G69" s="43">
        <f t="shared" si="2"/>
        <v>3981.2</v>
      </c>
      <c r="H69" s="61">
        <v>3482.1</v>
      </c>
      <c r="I69" s="61">
        <f t="shared" si="0"/>
        <v>499.0999999999999</v>
      </c>
      <c r="J69" s="7"/>
    </row>
    <row r="70" spans="1:10" s="6" customFormat="1" ht="11.25" customHeight="1">
      <c r="A70" s="16"/>
      <c r="B70" s="10">
        <v>130102</v>
      </c>
      <c r="C70" s="30" t="s">
        <v>98</v>
      </c>
      <c r="D70" s="288" t="s">
        <v>43</v>
      </c>
      <c r="E70" s="39">
        <v>582.4</v>
      </c>
      <c r="F70" s="37"/>
      <c r="G70" s="43">
        <f t="shared" si="2"/>
        <v>582.4</v>
      </c>
      <c r="H70" s="61">
        <v>3582.4</v>
      </c>
      <c r="I70" s="61">
        <f t="shared" si="0"/>
        <v>-3000</v>
      </c>
      <c r="J70" s="7"/>
    </row>
    <row r="71" spans="1:10" s="6" customFormat="1" ht="11.25" customHeight="1">
      <c r="A71" s="16"/>
      <c r="B71" s="10">
        <v>130112</v>
      </c>
      <c r="C71" s="30" t="s">
        <v>98</v>
      </c>
      <c r="D71" s="288"/>
      <c r="E71" s="39">
        <v>1651.6</v>
      </c>
      <c r="F71" s="37"/>
      <c r="G71" s="43">
        <f t="shared" si="2"/>
        <v>1651.6</v>
      </c>
      <c r="H71" s="61">
        <v>479</v>
      </c>
      <c r="I71" s="61">
        <f t="shared" si="0"/>
        <v>1172.6</v>
      </c>
      <c r="J71" s="7"/>
    </row>
    <row r="72" spans="1:10" s="6" customFormat="1" ht="14.25" customHeight="1">
      <c r="A72" s="16"/>
      <c r="B72" s="10">
        <v>130115</v>
      </c>
      <c r="C72" s="30" t="s">
        <v>98</v>
      </c>
      <c r="D72" s="5" t="s">
        <v>22</v>
      </c>
      <c r="E72" s="39"/>
      <c r="F72" s="39">
        <v>854.5</v>
      </c>
      <c r="G72" s="43">
        <f t="shared" si="2"/>
        <v>854.5</v>
      </c>
      <c r="H72" s="61">
        <v>0</v>
      </c>
      <c r="I72" s="61">
        <f t="shared" si="0"/>
        <v>854.5</v>
      </c>
      <c r="J72" s="7"/>
    </row>
    <row r="73" spans="1:9" s="47" customFormat="1" ht="17.25" customHeight="1">
      <c r="A73" s="52" t="s">
        <v>33</v>
      </c>
      <c r="B73" s="52"/>
      <c r="C73" s="262" t="s">
        <v>37</v>
      </c>
      <c r="D73" s="262"/>
      <c r="E73" s="262"/>
      <c r="F73" s="262"/>
      <c r="G73" s="262"/>
      <c r="H73" s="62"/>
      <c r="I73" s="61">
        <f t="shared" si="0"/>
        <v>0</v>
      </c>
    </row>
    <row r="74" spans="1:11" ht="14.25" customHeight="1">
      <c r="A74" s="23"/>
      <c r="B74" s="30" t="s">
        <v>51</v>
      </c>
      <c r="C74" s="30" t="s">
        <v>99</v>
      </c>
      <c r="D74" s="5" t="s">
        <v>70</v>
      </c>
      <c r="E74" s="17">
        <v>6790</v>
      </c>
      <c r="F74" s="18">
        <v>8000</v>
      </c>
      <c r="G74" s="43">
        <f t="shared" si="2"/>
        <v>14790</v>
      </c>
      <c r="H74" s="63">
        <v>19032.6</v>
      </c>
      <c r="I74" s="61">
        <f t="shared" si="0"/>
        <v>-4242.5999999999985</v>
      </c>
      <c r="J74" s="6"/>
      <c r="K74" s="6"/>
    </row>
    <row r="75" spans="1:11" ht="13.5" customHeight="1">
      <c r="A75" s="23"/>
      <c r="B75" s="10">
        <v>250404</v>
      </c>
      <c r="C75" s="30" t="s">
        <v>94</v>
      </c>
      <c r="D75" s="5" t="s">
        <v>27</v>
      </c>
      <c r="E75" s="18">
        <v>10</v>
      </c>
      <c r="F75" s="28"/>
      <c r="G75" s="43">
        <f t="shared" si="2"/>
        <v>10</v>
      </c>
      <c r="H75" s="63">
        <v>10</v>
      </c>
      <c r="I75" s="61">
        <f aca="true" t="shared" si="3" ref="I75:I92">G75-H75</f>
        <v>0</v>
      </c>
      <c r="J75" s="6"/>
      <c r="K75" s="6"/>
    </row>
    <row r="76" spans="1:11" ht="18.75" customHeight="1">
      <c r="A76" s="24"/>
      <c r="B76" s="10">
        <v>250404</v>
      </c>
      <c r="C76" s="30" t="s">
        <v>94</v>
      </c>
      <c r="D76" s="5" t="s">
        <v>36</v>
      </c>
      <c r="E76" s="17">
        <v>25</v>
      </c>
      <c r="F76" s="25"/>
      <c r="G76" s="43">
        <f t="shared" si="2"/>
        <v>25</v>
      </c>
      <c r="H76" s="61">
        <v>5</v>
      </c>
      <c r="I76" s="61">
        <f t="shared" si="3"/>
        <v>20</v>
      </c>
      <c r="J76" s="6"/>
      <c r="K76" s="6"/>
    </row>
    <row r="77" spans="1:9" s="47" customFormat="1" ht="17.25" customHeight="1">
      <c r="A77" s="52" t="s">
        <v>12</v>
      </c>
      <c r="B77" s="52"/>
      <c r="C77" s="262" t="s">
        <v>30</v>
      </c>
      <c r="D77" s="262"/>
      <c r="E77" s="262"/>
      <c r="F77" s="262"/>
      <c r="G77" s="262"/>
      <c r="H77" s="62"/>
      <c r="I77" s="61">
        <f t="shared" si="3"/>
        <v>0</v>
      </c>
    </row>
    <row r="78" spans="1:11" ht="11.25" customHeight="1">
      <c r="A78" s="10"/>
      <c r="B78" s="30" t="s">
        <v>55</v>
      </c>
      <c r="C78" s="30" t="s">
        <v>92</v>
      </c>
      <c r="D78" s="288" t="s">
        <v>41</v>
      </c>
      <c r="E78" s="17">
        <v>55630</v>
      </c>
      <c r="F78" s="18">
        <v>5000</v>
      </c>
      <c r="G78" s="43">
        <f t="shared" si="2"/>
        <v>60630</v>
      </c>
      <c r="H78" s="64">
        <v>46749.4</v>
      </c>
      <c r="I78" s="61">
        <f t="shared" si="3"/>
        <v>13880.599999999999</v>
      </c>
      <c r="J78" s="6"/>
      <c r="K78" s="6"/>
    </row>
    <row r="79" spans="1:11" ht="11.25" customHeight="1">
      <c r="A79" s="10"/>
      <c r="B79" s="30" t="s">
        <v>56</v>
      </c>
      <c r="C79" s="30" t="s">
        <v>92</v>
      </c>
      <c r="D79" s="288"/>
      <c r="E79" s="17">
        <v>16362.3</v>
      </c>
      <c r="F79" s="18"/>
      <c r="G79" s="43">
        <f t="shared" si="2"/>
        <v>16362.3</v>
      </c>
      <c r="H79" s="64">
        <v>14880.8</v>
      </c>
      <c r="I79" s="61">
        <f t="shared" si="3"/>
        <v>1481.5</v>
      </c>
      <c r="J79" s="6"/>
      <c r="K79" s="6"/>
    </row>
    <row r="80" spans="1:11" ht="24.75" customHeight="1">
      <c r="A80" s="10"/>
      <c r="B80" s="30" t="s">
        <v>55</v>
      </c>
      <c r="C80" s="30" t="s">
        <v>92</v>
      </c>
      <c r="D80" s="5" t="s">
        <v>13</v>
      </c>
      <c r="E80" s="17">
        <v>2000</v>
      </c>
      <c r="F80" s="18"/>
      <c r="G80" s="43">
        <f t="shared" si="2"/>
        <v>2000</v>
      </c>
      <c r="H80" s="63">
        <v>1050</v>
      </c>
      <c r="I80" s="61">
        <f t="shared" si="3"/>
        <v>950</v>
      </c>
      <c r="J80" s="6"/>
      <c r="K80" s="6"/>
    </row>
    <row r="81" spans="1:11" ht="25.5" customHeight="1">
      <c r="A81" s="10"/>
      <c r="B81" s="30" t="s">
        <v>55</v>
      </c>
      <c r="C81" s="30" t="s">
        <v>92</v>
      </c>
      <c r="D81" s="5" t="s">
        <v>35</v>
      </c>
      <c r="E81" s="17">
        <v>400</v>
      </c>
      <c r="F81" s="18"/>
      <c r="G81" s="43">
        <f t="shared" si="2"/>
        <v>400</v>
      </c>
      <c r="H81" s="63">
        <v>384</v>
      </c>
      <c r="I81" s="61">
        <f t="shared" si="3"/>
        <v>16</v>
      </c>
      <c r="J81" s="6"/>
      <c r="K81" s="6"/>
    </row>
    <row r="82" spans="1:11" ht="14.25" customHeight="1">
      <c r="A82" s="22"/>
      <c r="B82" s="30" t="s">
        <v>57</v>
      </c>
      <c r="C82" s="30" t="s">
        <v>92</v>
      </c>
      <c r="D82" s="5" t="s">
        <v>65</v>
      </c>
      <c r="E82" s="17">
        <v>1100</v>
      </c>
      <c r="F82" s="25"/>
      <c r="G82" s="43">
        <f t="shared" si="2"/>
        <v>1100</v>
      </c>
      <c r="H82" s="63">
        <v>650</v>
      </c>
      <c r="I82" s="61">
        <f t="shared" si="3"/>
        <v>450</v>
      </c>
      <c r="J82" s="6"/>
      <c r="K82" s="6"/>
    </row>
    <row r="83" spans="1:11" ht="25.5" customHeight="1">
      <c r="A83" s="10"/>
      <c r="B83" s="30" t="s">
        <v>58</v>
      </c>
      <c r="C83" s="30" t="s">
        <v>92</v>
      </c>
      <c r="D83" s="5" t="s">
        <v>34</v>
      </c>
      <c r="E83" s="17">
        <v>1220</v>
      </c>
      <c r="F83" s="18"/>
      <c r="G83" s="43">
        <f t="shared" si="2"/>
        <v>1220</v>
      </c>
      <c r="H83" s="61">
        <v>1129</v>
      </c>
      <c r="I83" s="61">
        <f t="shared" si="3"/>
        <v>91</v>
      </c>
      <c r="J83" s="7"/>
      <c r="K83" s="6"/>
    </row>
    <row r="84" spans="1:11" ht="37.5" customHeight="1">
      <c r="A84" s="10"/>
      <c r="B84" s="30" t="s">
        <v>90</v>
      </c>
      <c r="C84" s="30" t="s">
        <v>92</v>
      </c>
      <c r="D84" s="5" t="s">
        <v>84</v>
      </c>
      <c r="E84" s="17">
        <v>1000</v>
      </c>
      <c r="F84" s="18"/>
      <c r="G84" s="43">
        <f t="shared" si="2"/>
        <v>1000</v>
      </c>
      <c r="H84" s="61">
        <v>0</v>
      </c>
      <c r="I84" s="61">
        <f t="shared" si="3"/>
        <v>1000</v>
      </c>
      <c r="J84" s="7"/>
      <c r="K84" s="6"/>
    </row>
    <row r="85" spans="1:9" s="47" customFormat="1" ht="17.25" customHeight="1">
      <c r="A85" s="46">
        <v>20</v>
      </c>
      <c r="B85" s="46"/>
      <c r="C85" s="262" t="s">
        <v>21</v>
      </c>
      <c r="D85" s="262"/>
      <c r="E85" s="262"/>
      <c r="F85" s="262"/>
      <c r="G85" s="262"/>
      <c r="H85" s="65"/>
      <c r="I85" s="61">
        <f t="shared" si="3"/>
        <v>0</v>
      </c>
    </row>
    <row r="86" spans="1:11" ht="30" customHeight="1">
      <c r="A86" s="10"/>
      <c r="B86" s="30" t="s">
        <v>59</v>
      </c>
      <c r="C86" s="30" t="s">
        <v>97</v>
      </c>
      <c r="D86" s="5" t="s">
        <v>23</v>
      </c>
      <c r="E86" s="17"/>
      <c r="F86" s="18">
        <v>600</v>
      </c>
      <c r="G86" s="43">
        <f t="shared" si="2"/>
        <v>600</v>
      </c>
      <c r="H86" s="61">
        <v>738</v>
      </c>
      <c r="I86" s="61">
        <f t="shared" si="3"/>
        <v>-138</v>
      </c>
      <c r="J86" s="6"/>
      <c r="K86" s="6"/>
    </row>
    <row r="87" spans="1:9" s="47" customFormat="1" ht="17.25" customHeight="1">
      <c r="A87" s="46">
        <v>76</v>
      </c>
      <c r="B87" s="46"/>
      <c r="C87" s="262" t="s">
        <v>40</v>
      </c>
      <c r="D87" s="262"/>
      <c r="E87" s="262"/>
      <c r="F87" s="262"/>
      <c r="G87" s="262"/>
      <c r="H87" s="65"/>
      <c r="I87" s="61">
        <f t="shared" si="3"/>
        <v>0</v>
      </c>
    </row>
    <row r="88" spans="1:11" ht="38.25" customHeight="1">
      <c r="A88" s="10"/>
      <c r="B88" s="10">
        <v>250380</v>
      </c>
      <c r="C88" s="30" t="s">
        <v>110</v>
      </c>
      <c r="D88" s="26" t="s">
        <v>113</v>
      </c>
      <c r="E88" s="17">
        <v>840</v>
      </c>
      <c r="F88" s="17"/>
      <c r="G88" s="43">
        <f t="shared" si="2"/>
        <v>840</v>
      </c>
      <c r="H88" s="61">
        <v>75</v>
      </c>
      <c r="I88" s="61">
        <f t="shared" si="3"/>
        <v>765</v>
      </c>
      <c r="J88" s="6"/>
      <c r="K88" s="6"/>
    </row>
    <row r="89" spans="1:11" ht="25.5" customHeight="1">
      <c r="A89" s="10"/>
      <c r="B89" s="10">
        <v>250380</v>
      </c>
      <c r="C89" s="30" t="s">
        <v>110</v>
      </c>
      <c r="D89" s="26" t="s">
        <v>67</v>
      </c>
      <c r="E89" s="17"/>
      <c r="F89" s="17">
        <v>800</v>
      </c>
      <c r="G89" s="43">
        <f t="shared" si="2"/>
        <v>800</v>
      </c>
      <c r="H89" s="61">
        <v>300</v>
      </c>
      <c r="I89" s="61">
        <f t="shared" si="3"/>
        <v>500</v>
      </c>
      <c r="J89" s="6"/>
      <c r="K89" s="6"/>
    </row>
    <row r="90" spans="1:11" ht="18.75" customHeight="1">
      <c r="A90" s="10"/>
      <c r="B90" s="10">
        <v>250380</v>
      </c>
      <c r="C90" s="30" t="s">
        <v>110</v>
      </c>
      <c r="D90" s="34" t="s">
        <v>11</v>
      </c>
      <c r="E90" s="17">
        <v>860</v>
      </c>
      <c r="F90" s="18">
        <v>7056.8</v>
      </c>
      <c r="G90" s="43">
        <f t="shared" si="2"/>
        <v>7916.8</v>
      </c>
      <c r="H90" s="61">
        <v>7124.1</v>
      </c>
      <c r="I90" s="61">
        <f t="shared" si="3"/>
        <v>792.6999999999998</v>
      </c>
      <c r="J90" s="7"/>
      <c r="K90" s="6"/>
    </row>
    <row r="91" spans="1:11" ht="24.75" customHeight="1">
      <c r="A91" s="10"/>
      <c r="B91" s="29" t="s">
        <v>44</v>
      </c>
      <c r="C91" s="29" t="s">
        <v>108</v>
      </c>
      <c r="D91" s="34" t="s">
        <v>46</v>
      </c>
      <c r="E91" s="17">
        <v>1755</v>
      </c>
      <c r="F91" s="18"/>
      <c r="G91" s="43">
        <f>SUM(E91:F91)</f>
        <v>1755</v>
      </c>
      <c r="H91" s="61">
        <v>1833</v>
      </c>
      <c r="I91" s="61">
        <f t="shared" si="3"/>
        <v>-78</v>
      </c>
      <c r="J91" s="7"/>
      <c r="K91" s="6"/>
    </row>
    <row r="92" spans="1:11" ht="39" customHeight="1">
      <c r="A92" s="10"/>
      <c r="B92" s="29" t="s">
        <v>83</v>
      </c>
      <c r="C92" s="29" t="s">
        <v>110</v>
      </c>
      <c r="D92" s="31" t="s">
        <v>84</v>
      </c>
      <c r="E92" s="17">
        <v>731</v>
      </c>
      <c r="F92" s="18"/>
      <c r="G92" s="43">
        <f>SUM(E92:F92)</f>
        <v>731</v>
      </c>
      <c r="H92" s="61">
        <v>0</v>
      </c>
      <c r="I92" s="61">
        <f t="shared" si="3"/>
        <v>731</v>
      </c>
      <c r="J92" s="7"/>
      <c r="K92" s="6"/>
    </row>
    <row r="93" spans="1:11" ht="20.25" customHeight="1">
      <c r="A93" s="293" t="s">
        <v>15</v>
      </c>
      <c r="B93" s="293"/>
      <c r="C93" s="293"/>
      <c r="D93" s="293"/>
      <c r="E93" s="12">
        <f>SUM(E10:E11,E13,E22,E25:E26,E28:E29,E31:E34,E36:E38,E40:E47,E49:E54,E56:E64,E66,E68:E72,E74:E76,E78:E84,E86,E88:E92)</f>
        <v>134303.3</v>
      </c>
      <c r="F93" s="12">
        <f>SUM(F10:F11,F13,F22,F25:F26,F28:F29,F31:F34,F36:F38,F40:F47,F49:F54,F56:F64,F66,F68:F72,F74:F76,F78:F84,F86,F88:F92)</f>
        <v>28881.1</v>
      </c>
      <c r="G93" s="12">
        <f>SUM(G10:G11,G13,G22,G25:G26,G28:G29,G31:G34,G36:G38,G40:G47,G49:G54,G56:G64,G66,G68:G72,G74:G76,G78:G84,G86,G88:G92)</f>
        <v>163184.39999999997</v>
      </c>
      <c r="H93" s="12">
        <f>SUM(H10:H11,H13,H22,H25:H26,H28:H29,H31:H34,H36:H38,H40:H47,H49:H54,H56:H64,H66,H68:H72,H74:H76,H78:H84,H86,H88:H92)</f>
        <v>136300.684</v>
      </c>
      <c r="I93" s="12">
        <f>SUM(I10:I11,I13,I22,I25:I26,I28:I29,I31:I34,I36:I38,I40:I47,I49:I54,I56:I64,I66,I68:I72,I74:I76,I78:I84,I86,I88:I92)</f>
        <v>26883.716000000004</v>
      </c>
      <c r="J93" s="11"/>
      <c r="K93" s="6"/>
    </row>
    <row r="94" spans="1:11" ht="22.5" customHeight="1">
      <c r="A94" s="1"/>
      <c r="B94" s="1"/>
      <c r="C94" s="54"/>
      <c r="D94" s="1"/>
      <c r="E94" s="13"/>
      <c r="F94" s="13"/>
      <c r="G94" s="13"/>
      <c r="H94" s="6"/>
      <c r="I94" s="6"/>
      <c r="J94" s="11"/>
      <c r="K94" s="6"/>
    </row>
    <row r="95" spans="1:7" ht="18" customHeight="1">
      <c r="A95" s="294" t="s">
        <v>125</v>
      </c>
      <c r="B95" s="294"/>
      <c r="C95" s="294"/>
      <c r="D95" s="294"/>
      <c r="E95" s="1"/>
      <c r="F95" s="292" t="s">
        <v>16</v>
      </c>
      <c r="G95" s="292"/>
    </row>
    <row r="96" spans="1:7" ht="18" customHeight="1">
      <c r="A96" s="294"/>
      <c r="B96" s="294"/>
      <c r="C96" s="294"/>
      <c r="D96" s="294"/>
      <c r="E96" s="1"/>
      <c r="F96" s="292"/>
      <c r="G96" s="292"/>
    </row>
    <row r="97" spans="1:7" ht="15.75">
      <c r="A97" s="1"/>
      <c r="B97" s="1"/>
      <c r="C97" s="54"/>
      <c r="D97" s="1"/>
      <c r="E97" s="1"/>
      <c r="F97" s="1"/>
      <c r="G97" s="1"/>
    </row>
    <row r="98" spans="1:7" ht="15.75">
      <c r="A98" s="1"/>
      <c r="B98" s="1"/>
      <c r="C98" s="54"/>
      <c r="D98" s="1"/>
      <c r="E98" s="1"/>
      <c r="F98" s="1"/>
      <c r="G98" s="1"/>
    </row>
    <row r="99" spans="1:7" ht="15.75">
      <c r="A99" s="1"/>
      <c r="B99" s="1"/>
      <c r="C99" s="54"/>
      <c r="D99" s="1"/>
      <c r="E99" s="1"/>
      <c r="F99" s="1"/>
      <c r="G99" s="1"/>
    </row>
    <row r="100" spans="1:7" ht="15.75">
      <c r="A100" s="1"/>
      <c r="B100" s="1"/>
      <c r="C100" s="54"/>
      <c r="D100" s="1"/>
      <c r="E100" s="1"/>
      <c r="F100" s="1"/>
      <c r="G100" s="1"/>
    </row>
    <row r="101" spans="1:7" ht="15.75">
      <c r="A101" s="1"/>
      <c r="B101" s="1"/>
      <c r="C101" s="54"/>
      <c r="D101" s="1"/>
      <c r="E101" s="1"/>
      <c r="F101" s="1"/>
      <c r="G101" s="1"/>
    </row>
    <row r="102" spans="1:7" ht="15.75">
      <c r="A102" s="1"/>
      <c r="B102" s="1"/>
      <c r="C102" s="54"/>
      <c r="D102" s="1"/>
      <c r="E102" s="1"/>
      <c r="F102" s="1"/>
      <c r="G102" s="1"/>
    </row>
    <row r="103" spans="1:7" ht="15.75">
      <c r="A103" s="1"/>
      <c r="B103" s="1"/>
      <c r="C103" s="54"/>
      <c r="D103" s="1"/>
      <c r="E103" s="1"/>
      <c r="F103" s="1"/>
      <c r="G103" s="1"/>
    </row>
    <row r="104" spans="1:7" ht="15.75">
      <c r="A104" s="1"/>
      <c r="B104" s="1"/>
      <c r="C104" s="54"/>
      <c r="D104" s="1"/>
      <c r="E104" s="1"/>
      <c r="F104" s="1"/>
      <c r="G104" s="1"/>
    </row>
    <row r="105" spans="1:7" ht="15.75">
      <c r="A105" s="1"/>
      <c r="B105" s="1"/>
      <c r="C105" s="54"/>
      <c r="D105" s="1"/>
      <c r="E105" s="1"/>
      <c r="F105" s="1"/>
      <c r="G105" s="1"/>
    </row>
    <row r="106" spans="1:7" ht="15.75">
      <c r="A106" s="1"/>
      <c r="B106" s="1"/>
      <c r="C106" s="54"/>
      <c r="D106" s="1"/>
      <c r="E106" s="1"/>
      <c r="F106" s="1"/>
      <c r="G106" s="1"/>
    </row>
    <row r="107" spans="1:7" ht="15.75">
      <c r="A107" s="1"/>
      <c r="B107" s="1"/>
      <c r="C107" s="54"/>
      <c r="D107" s="1"/>
      <c r="E107" s="1"/>
      <c r="F107" s="1"/>
      <c r="G107" s="1"/>
    </row>
    <row r="108" spans="1:7" ht="15.75">
      <c r="A108" s="1"/>
      <c r="B108" s="1"/>
      <c r="C108" s="54"/>
      <c r="D108" s="1"/>
      <c r="E108" s="1"/>
      <c r="F108" s="1"/>
      <c r="G108" s="1"/>
    </row>
    <row r="109" spans="1:7" ht="15.75">
      <c r="A109" s="1"/>
      <c r="B109" s="1"/>
      <c r="C109" s="54"/>
      <c r="D109" s="1"/>
      <c r="E109" s="1"/>
      <c r="F109" s="1"/>
      <c r="G109" s="1"/>
    </row>
    <row r="110" spans="1:7" ht="15.75">
      <c r="A110" s="1"/>
      <c r="B110" s="1"/>
      <c r="C110" s="54"/>
      <c r="D110" s="1"/>
      <c r="E110" s="1"/>
      <c r="F110" s="1"/>
      <c r="G110" s="1"/>
    </row>
    <row r="111" spans="1:7" ht="15.75">
      <c r="A111" s="1"/>
      <c r="B111" s="1"/>
      <c r="C111" s="54"/>
      <c r="D111" s="1"/>
      <c r="E111" s="1"/>
      <c r="F111" s="1"/>
      <c r="G111" s="1"/>
    </row>
    <row r="112" spans="1:7" ht="15.75">
      <c r="A112" s="1"/>
      <c r="B112" s="1"/>
      <c r="C112" s="54"/>
      <c r="D112" s="1"/>
      <c r="E112" s="1"/>
      <c r="F112" s="1"/>
      <c r="G112" s="1"/>
    </row>
    <row r="113" spans="1:7" ht="15.75">
      <c r="A113" s="1"/>
      <c r="B113" s="1"/>
      <c r="C113" s="54"/>
      <c r="D113" s="1"/>
      <c r="E113" s="1"/>
      <c r="F113" s="1"/>
      <c r="G113" s="1"/>
    </row>
    <row r="114" spans="1:7" ht="15.75">
      <c r="A114" s="1"/>
      <c r="B114" s="1"/>
      <c r="C114" s="54"/>
      <c r="D114" s="1"/>
      <c r="E114" s="1"/>
      <c r="F114" s="1"/>
      <c r="G114" s="1"/>
    </row>
    <row r="115" spans="1:7" ht="15.75">
      <c r="A115" s="1"/>
      <c r="B115" s="1"/>
      <c r="C115" s="54"/>
      <c r="D115" s="1"/>
      <c r="E115" s="1"/>
      <c r="F115" s="1"/>
      <c r="G115" s="1"/>
    </row>
    <row r="116" spans="1:7" ht="15.75">
      <c r="A116" s="1"/>
      <c r="B116" s="1"/>
      <c r="C116" s="54"/>
      <c r="D116" s="1"/>
      <c r="E116" s="1"/>
      <c r="F116" s="1"/>
      <c r="G116" s="1"/>
    </row>
    <row r="117" spans="1:7" ht="15.75">
      <c r="A117" s="1"/>
      <c r="B117" s="1"/>
      <c r="C117" s="54"/>
      <c r="D117" s="1"/>
      <c r="E117" s="1"/>
      <c r="F117" s="1"/>
      <c r="G117" s="1"/>
    </row>
    <row r="118" spans="1:7" ht="15.75">
      <c r="A118" s="1"/>
      <c r="B118" s="1"/>
      <c r="C118" s="54"/>
      <c r="D118" s="1"/>
      <c r="E118" s="1"/>
      <c r="F118" s="1"/>
      <c r="G118" s="1"/>
    </row>
    <row r="119" spans="1:7" ht="15.75">
      <c r="A119" s="1"/>
      <c r="B119" s="1"/>
      <c r="C119" s="54"/>
      <c r="D119" s="1"/>
      <c r="E119" s="1"/>
      <c r="F119" s="1"/>
      <c r="G119" s="1"/>
    </row>
    <row r="120" spans="1:7" ht="15.75">
      <c r="A120" s="1"/>
      <c r="B120" s="1"/>
      <c r="C120" s="54"/>
      <c r="D120" s="1"/>
      <c r="E120" s="1"/>
      <c r="F120" s="1"/>
      <c r="G120" s="1"/>
    </row>
    <row r="121" spans="1:7" ht="15.75">
      <c r="A121" s="1"/>
      <c r="B121" s="1"/>
      <c r="C121" s="54"/>
      <c r="D121" s="1"/>
      <c r="E121" s="1"/>
      <c r="F121" s="1"/>
      <c r="G121" s="1"/>
    </row>
    <row r="122" spans="1:7" ht="15.75">
      <c r="A122" s="1"/>
      <c r="B122" s="1"/>
      <c r="C122" s="54"/>
      <c r="D122" s="1"/>
      <c r="E122" s="1"/>
      <c r="F122" s="1"/>
      <c r="G122" s="1"/>
    </row>
    <row r="123" spans="1:7" ht="15.75">
      <c r="A123" s="1"/>
      <c r="B123" s="1"/>
      <c r="C123" s="54"/>
      <c r="D123" s="1"/>
      <c r="E123" s="1"/>
      <c r="F123" s="1"/>
      <c r="G123" s="1"/>
    </row>
    <row r="124" spans="1:7" ht="15.75">
      <c r="A124" s="1"/>
      <c r="B124" s="1"/>
      <c r="C124" s="54"/>
      <c r="D124" s="1"/>
      <c r="E124" s="1"/>
      <c r="F124" s="1"/>
      <c r="G124" s="1"/>
    </row>
    <row r="125" spans="1:7" ht="15.75">
      <c r="A125" s="1"/>
      <c r="B125" s="1"/>
      <c r="C125" s="54"/>
      <c r="D125" s="1"/>
      <c r="E125" s="1"/>
      <c r="F125" s="1"/>
      <c r="G125" s="1"/>
    </row>
    <row r="126" spans="1:7" ht="15.75">
      <c r="A126" s="1"/>
      <c r="B126" s="1"/>
      <c r="C126" s="54"/>
      <c r="D126" s="1"/>
      <c r="E126" s="1"/>
      <c r="F126" s="1"/>
      <c r="G126" s="1"/>
    </row>
    <row r="127" spans="1:7" ht="15.75">
      <c r="A127" s="1"/>
      <c r="B127" s="1"/>
      <c r="C127" s="54"/>
      <c r="D127" s="1"/>
      <c r="E127" s="1"/>
      <c r="F127" s="1"/>
      <c r="G127" s="1"/>
    </row>
    <row r="128" spans="1:7" ht="15.75">
      <c r="A128" s="1"/>
      <c r="B128" s="1"/>
      <c r="C128" s="54"/>
      <c r="D128" s="1"/>
      <c r="E128" s="1"/>
      <c r="F128" s="1"/>
      <c r="G128" s="1"/>
    </row>
    <row r="129" spans="1:7" ht="15.75">
      <c r="A129" s="1"/>
      <c r="B129" s="1"/>
      <c r="C129" s="54"/>
      <c r="D129" s="1"/>
      <c r="E129" s="1"/>
      <c r="F129" s="1"/>
      <c r="G129" s="1"/>
    </row>
    <row r="130" spans="1:7" ht="15.75">
      <c r="A130" s="1"/>
      <c r="B130" s="1"/>
      <c r="C130" s="54"/>
      <c r="D130" s="1"/>
      <c r="E130" s="1"/>
      <c r="F130" s="1"/>
      <c r="G130" s="1"/>
    </row>
    <row r="131" spans="1:7" ht="15.75">
      <c r="A131" s="1"/>
      <c r="B131" s="1"/>
      <c r="C131" s="54"/>
      <c r="D131" s="1"/>
      <c r="E131" s="1"/>
      <c r="F131" s="1"/>
      <c r="G131" s="1"/>
    </row>
    <row r="132" spans="1:7" ht="15.75">
      <c r="A132" s="1"/>
      <c r="B132" s="1"/>
      <c r="C132" s="54"/>
      <c r="D132" s="1"/>
      <c r="E132" s="1"/>
      <c r="F132" s="1"/>
      <c r="G132" s="1"/>
    </row>
    <row r="133" spans="1:7" ht="15.75">
      <c r="A133" s="1"/>
      <c r="B133" s="1"/>
      <c r="C133" s="54"/>
      <c r="D133" s="1"/>
      <c r="E133" s="1"/>
      <c r="F133" s="1"/>
      <c r="G133" s="1"/>
    </row>
    <row r="134" spans="1:7" ht="15.75">
      <c r="A134" s="1"/>
      <c r="B134" s="1"/>
      <c r="C134" s="54"/>
      <c r="D134" s="1"/>
      <c r="E134" s="1"/>
      <c r="F134" s="1"/>
      <c r="G134" s="1"/>
    </row>
    <row r="135" spans="1:7" ht="15.75">
      <c r="A135" s="1"/>
      <c r="B135" s="1"/>
      <c r="C135" s="54"/>
      <c r="D135" s="1"/>
      <c r="E135" s="1"/>
      <c r="F135" s="1"/>
      <c r="G135" s="1"/>
    </row>
    <row r="136" spans="1:7" ht="15.75">
      <c r="A136" s="1"/>
      <c r="B136" s="1"/>
      <c r="C136" s="54"/>
      <c r="D136" s="1"/>
      <c r="E136" s="1"/>
      <c r="F136" s="1"/>
      <c r="G136" s="1"/>
    </row>
    <row r="137" spans="1:7" ht="15.75">
      <c r="A137" s="1"/>
      <c r="B137" s="1"/>
      <c r="C137" s="54"/>
      <c r="D137" s="1"/>
      <c r="E137" s="1"/>
      <c r="F137" s="1"/>
      <c r="G137" s="1"/>
    </row>
  </sheetData>
  <sheetProtection/>
  <mergeCells count="28">
    <mergeCell ref="C87:G87"/>
    <mergeCell ref="C85:G85"/>
    <mergeCell ref="C55:G55"/>
    <mergeCell ref="F95:G96"/>
    <mergeCell ref="A93:D93"/>
    <mergeCell ref="A96:D96"/>
    <mergeCell ref="A95:D95"/>
    <mergeCell ref="D78:D79"/>
    <mergeCell ref="C67:G67"/>
    <mergeCell ref="D70:D71"/>
    <mergeCell ref="C27:G27"/>
    <mergeCell ref="D42:D44"/>
    <mergeCell ref="C12:G12"/>
    <mergeCell ref="C21:G21"/>
    <mergeCell ref="C77:G77"/>
    <mergeCell ref="D56:D58"/>
    <mergeCell ref="C73:G73"/>
    <mergeCell ref="C65:G65"/>
    <mergeCell ref="C9:G9"/>
    <mergeCell ref="D51:D52"/>
    <mergeCell ref="F1:G1"/>
    <mergeCell ref="A5:G6"/>
    <mergeCell ref="F2:G2"/>
    <mergeCell ref="F3:G3"/>
    <mergeCell ref="C48:G48"/>
    <mergeCell ref="C35:G35"/>
    <mergeCell ref="C39:G39"/>
    <mergeCell ref="C30:G30"/>
  </mergeCells>
  <printOptions/>
  <pageMargins left="0.25" right="0.1968503937007874" top="0.19" bottom="0.22" header="0.16" footer="0.26"/>
  <pageSetup fitToHeight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K-7392</dc:creator>
  <cp:keywords/>
  <dc:description/>
  <cp:lastModifiedBy> 1</cp:lastModifiedBy>
  <cp:lastPrinted>2020-12-23T14:46:48Z</cp:lastPrinted>
  <dcterms:created xsi:type="dcterms:W3CDTF">2011-12-23T16:29:18Z</dcterms:created>
  <dcterms:modified xsi:type="dcterms:W3CDTF">2020-12-28T13:06:33Z</dcterms:modified>
  <cp:category/>
  <cp:version/>
  <cp:contentType/>
  <cp:contentStatus/>
</cp:coreProperties>
</file>